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455" activeTab="0"/>
  </bookViews>
  <sheets>
    <sheet name="男子一覧" sheetId="1" r:id="rId1"/>
    <sheet name="女子一覧" sheetId="2" r:id="rId2"/>
  </sheets>
  <definedNames>
    <definedName name="_xlnm.Print_Area" localSheetId="1">'女子一覧'!$A$1:$AD$36</definedName>
    <definedName name="_xlnm.Print_Area" localSheetId="0">'男子一覧'!$A$1:$AD$36</definedName>
  </definedNames>
  <calcPr fullCalcOnLoad="1"/>
</workbook>
</file>

<file path=xl/sharedStrings.xml><?xml version="1.0" encoding="utf-8"?>
<sst xmlns="http://schemas.openxmlformats.org/spreadsheetml/2006/main" count="122" uniqueCount="60">
  <si>
    <t>第３１回東北高等学校スケート競技選手権大会</t>
  </si>
  <si>
    <t>スピード競技申込一覧表（男子）</t>
  </si>
  <si>
    <t>県名</t>
  </si>
  <si>
    <t>県</t>
  </si>
  <si>
    <t>学校名（正式名称）</t>
  </si>
  <si>
    <t>高等学校</t>
  </si>
  <si>
    <t>課程</t>
  </si>
  <si>
    <t>学校所在地</t>
  </si>
  <si>
    <t>〒</t>
  </si>
  <si>
    <t>略称校名</t>
  </si>
  <si>
    <t>申込責任者</t>
  </si>
  <si>
    <t>職名</t>
  </si>
  <si>
    <t>氏名</t>
  </si>
  <si>
    <t>携帯電話</t>
  </si>
  <si>
    <t>e-mail</t>
  </si>
  <si>
    <t>※番号</t>
  </si>
  <si>
    <t>氏　　名</t>
  </si>
  <si>
    <t>ふりがな</t>
  </si>
  <si>
    <t>学年</t>
  </si>
  <si>
    <t>ＢＴ級</t>
  </si>
  <si>
    <t>登録番号
（下８桁を記入）</t>
  </si>
  <si>
    <t>出場種目（タイムまたは補を記入）</t>
  </si>
  <si>
    <t>例</t>
  </si>
  <si>
    <t>山形　太郎</t>
  </si>
  <si>
    <t>やまがた　たろう</t>
  </si>
  <si>
    <t>２</t>
  </si>
  <si>
    <t>A</t>
  </si>
  <si>
    <t>補</t>
  </si>
  <si>
    <t>上記の通り、標記大会に出場することを認め、参加申込をいたします。</t>
  </si>
  <si>
    <t>令和</t>
  </si>
  <si>
    <t>年</t>
  </si>
  <si>
    <t>月</t>
  </si>
  <si>
    <t>日</t>
  </si>
  <si>
    <t>高等学校長</t>
  </si>
  <si>
    <t>印</t>
  </si>
  <si>
    <t>監督または引率責任者</t>
  </si>
  <si>
    <t>記入上の注意事項</t>
  </si>
  <si>
    <t>１</t>
  </si>
  <si>
    <t>男女別に記入のこと。</t>
  </si>
  <si>
    <t>学校名（正式名称）は、賞状に記入するので省略しないこと。</t>
  </si>
  <si>
    <t>略称校名は、５文字以内（「高校」はつけない）とすること。</t>
  </si>
  <si>
    <t>３</t>
  </si>
  <si>
    <t>「※番号」には記入しないこと。</t>
  </si>
  <si>
    <t>４</t>
  </si>
  <si>
    <t>選手名等は楷書で丁寧に記入のこと。</t>
  </si>
  <si>
    <t>５</t>
  </si>
  <si>
    <t>学年は、１・２・３と記入のこと。</t>
  </si>
  <si>
    <t>６</t>
  </si>
  <si>
    <t>出場距離はその欄に「自己最高タイム（公式競技会）」を、補欠は「補」と記入する。</t>
  </si>
  <si>
    <t>７</t>
  </si>
  <si>
    <t>１距離各校４名以内（補欠１名含む）とし、１名２距離以内とする。</t>
  </si>
  <si>
    <t>８</t>
  </si>
  <si>
    <t>ＢＴ級は必ず記入すること。（未取得は「なし」、ショートトラックは「ＳＴ」と記入）</t>
  </si>
  <si>
    <t>９</t>
  </si>
  <si>
    <t>監督または引率責任者は必ず氏名を書き押印のこと。</t>
  </si>
  <si>
    <t>１０</t>
  </si>
  <si>
    <t>必ず、学校長印を押印のこと</t>
  </si>
  <si>
    <t>スピード競技申込一覧表（女子）</t>
  </si>
  <si>
    <t>山形　花子</t>
  </si>
  <si>
    <t>やまがた　はなこ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</si>
</sst>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[&lt;=999]000;[&lt;=9999]000\-00;000\-000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6"/>
      <color indexed="8"/>
      <name val="ＭＳ ゴシック"/>
      <family val="3"/>
    </font>
    <font>
      <sz val="20"/>
      <color indexed="8"/>
      <name val="ＭＳ ゴシック"/>
      <family val="3"/>
    </font>
    <font>
      <sz val="11"/>
      <name val="ＭＳ ゴシック"/>
      <family val="3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40" fontId="1" fillId="0" borderId="0" applyFont="0" applyFill="0" applyBorder="0" applyAlignment="0" applyProtection="0"/>
    <xf numFmtId="177" fontId="36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8" fontId="1" fillId="0" borderId="0" applyFont="0" applyFill="0" applyBorder="0" applyAlignment="0" applyProtection="0"/>
    <xf numFmtId="176" fontId="36" fillId="0" borderId="0" applyFont="0" applyFill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indent="1"/>
    </xf>
    <xf numFmtId="0" fontId="2" fillId="0" borderId="10" xfId="0" applyFont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31" fillId="0" borderId="11" xfId="43" applyBorder="1" applyAlignment="1">
      <alignment horizontal="center" vertical="center" shrinkToFit="1"/>
    </xf>
    <xf numFmtId="178" fontId="2" fillId="0" borderId="12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indent="1"/>
    </xf>
    <xf numFmtId="0" fontId="6" fillId="0" borderId="14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2"/>
  <sheetViews>
    <sheetView tabSelected="1" view="pageBreakPreview" zoomScale="85" zoomScaleSheetLayoutView="85" zoomScalePageLayoutView="0" workbookViewId="0" topLeftCell="D1">
      <selection activeCell="F6" sqref="F6:H6"/>
    </sheetView>
  </sheetViews>
  <sheetFormatPr defaultColWidth="4.421875" defaultRowHeight="26.25" customHeight="1"/>
  <cols>
    <col min="1" max="31" width="4.421875" style="2" customWidth="1"/>
    <col min="32" max="32" width="5.421875" style="2" bestFit="1" customWidth="1"/>
    <col min="33" max="33" width="8.57421875" style="2" bestFit="1" customWidth="1"/>
    <col min="34" max="34" width="7.421875" style="2" customWidth="1"/>
    <col min="35" max="36" width="6.421875" style="2" bestFit="1" customWidth="1"/>
    <col min="37" max="39" width="4.421875" style="2" customWidth="1"/>
    <col min="40" max="40" width="8.57421875" style="2" bestFit="1" customWidth="1"/>
    <col min="41" max="43" width="5.421875" style="2" bestFit="1" customWidth="1"/>
    <col min="44" max="16384" width="4.421875" style="2" customWidth="1"/>
  </cols>
  <sheetData>
    <row r="1" spans="1:30" ht="26.2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1:30" ht="26.2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</row>
    <row r="3" spans="1:30" ht="14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25" ht="26.25" customHeight="1">
      <c r="A4" s="20" t="s">
        <v>2</v>
      </c>
      <c r="B4" s="20"/>
      <c r="C4" s="20"/>
      <c r="D4" s="38"/>
      <c r="E4" s="6" t="s">
        <v>3</v>
      </c>
      <c r="F4" s="20" t="s">
        <v>4</v>
      </c>
      <c r="G4" s="20"/>
      <c r="H4" s="20"/>
      <c r="I4" s="20"/>
      <c r="J4" s="20"/>
      <c r="K4" s="39"/>
      <c r="L4" s="40"/>
      <c r="M4" s="40"/>
      <c r="N4" s="40"/>
      <c r="O4" s="40"/>
      <c r="P4" s="40"/>
      <c r="Q4" s="40"/>
      <c r="R4" s="41" t="s">
        <v>5</v>
      </c>
      <c r="S4" s="41"/>
      <c r="T4" s="41"/>
      <c r="U4" s="41"/>
      <c r="V4" s="42"/>
      <c r="W4" s="43" t="s">
        <v>6</v>
      </c>
      <c r="X4" s="44"/>
      <c r="Y4" s="4"/>
    </row>
    <row r="5" spans="1:30" ht="26.25" customHeight="1">
      <c r="A5" s="20" t="s">
        <v>7</v>
      </c>
      <c r="B5" s="20"/>
      <c r="C5" s="20"/>
      <c r="D5" s="5" t="s">
        <v>8</v>
      </c>
      <c r="E5" s="32"/>
      <c r="F5" s="33"/>
      <c r="G5" s="34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6"/>
      <c r="W5" s="20" t="s">
        <v>9</v>
      </c>
      <c r="X5" s="20"/>
      <c r="Y5" s="20"/>
      <c r="Z5" s="20"/>
      <c r="AA5" s="20"/>
      <c r="AB5" s="20"/>
      <c r="AC5" s="20"/>
      <c r="AD5" s="20"/>
    </row>
    <row r="6" spans="1:30" s="1" customFormat="1" ht="26.25" customHeight="1">
      <c r="A6" s="24" t="s">
        <v>10</v>
      </c>
      <c r="B6" s="24"/>
      <c r="C6" s="24"/>
      <c r="D6" s="24" t="s">
        <v>11</v>
      </c>
      <c r="E6" s="24"/>
      <c r="F6" s="24"/>
      <c r="G6" s="24"/>
      <c r="H6" s="24"/>
      <c r="I6" s="24" t="s">
        <v>12</v>
      </c>
      <c r="J6" s="24"/>
      <c r="K6" s="24"/>
      <c r="L6" s="24"/>
      <c r="M6" s="24"/>
      <c r="N6" s="24"/>
      <c r="O6" s="24"/>
      <c r="P6" s="24" t="s">
        <v>13</v>
      </c>
      <c r="Q6" s="24"/>
      <c r="R6" s="28"/>
      <c r="S6" s="29"/>
      <c r="T6" s="29"/>
      <c r="U6" s="29"/>
      <c r="V6" s="30"/>
      <c r="W6" s="24" t="s">
        <v>14</v>
      </c>
      <c r="X6" s="24"/>
      <c r="Y6" s="31"/>
      <c r="Z6" s="29"/>
      <c r="AA6" s="29"/>
      <c r="AB6" s="29"/>
      <c r="AC6" s="29"/>
      <c r="AD6" s="30"/>
    </row>
    <row r="7" ht="9.75" customHeight="1"/>
    <row r="8" spans="1:30" ht="26.25" customHeight="1">
      <c r="A8" s="20" t="s">
        <v>15</v>
      </c>
      <c r="B8" s="20"/>
      <c r="C8" s="20" t="s">
        <v>16</v>
      </c>
      <c r="D8" s="20"/>
      <c r="E8" s="20"/>
      <c r="F8" s="20"/>
      <c r="G8" s="20"/>
      <c r="H8" s="20" t="s">
        <v>17</v>
      </c>
      <c r="I8" s="20"/>
      <c r="J8" s="20"/>
      <c r="K8" s="20"/>
      <c r="L8" s="20"/>
      <c r="M8" s="20" t="s">
        <v>18</v>
      </c>
      <c r="N8" s="20"/>
      <c r="O8" s="20" t="s">
        <v>19</v>
      </c>
      <c r="P8" s="20"/>
      <c r="Q8" s="21" t="s">
        <v>20</v>
      </c>
      <c r="R8" s="20"/>
      <c r="S8" s="20"/>
      <c r="T8" s="20"/>
      <c r="U8" s="20" t="s">
        <v>21</v>
      </c>
      <c r="V8" s="20"/>
      <c r="W8" s="20"/>
      <c r="X8" s="20"/>
      <c r="Y8" s="20"/>
      <c r="Z8" s="20"/>
      <c r="AA8" s="20"/>
      <c r="AB8" s="20"/>
      <c r="AC8" s="20"/>
      <c r="AD8" s="20"/>
    </row>
    <row r="9" spans="1:30" ht="26.2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>
        <v>500</v>
      </c>
      <c r="V9" s="20"/>
      <c r="W9" s="20">
        <v>1000</v>
      </c>
      <c r="X9" s="20"/>
      <c r="Y9" s="20">
        <v>1500</v>
      </c>
      <c r="Z9" s="20"/>
      <c r="AA9" s="20">
        <v>3000</v>
      </c>
      <c r="AB9" s="20"/>
      <c r="AC9" s="20">
        <v>5000</v>
      </c>
      <c r="AD9" s="20"/>
    </row>
    <row r="10" spans="1:48" ht="22.5" customHeight="1">
      <c r="A10" s="24" t="s">
        <v>22</v>
      </c>
      <c r="B10" s="24"/>
      <c r="C10" s="22" t="s">
        <v>23</v>
      </c>
      <c r="D10" s="22"/>
      <c r="E10" s="22"/>
      <c r="F10" s="22"/>
      <c r="G10" s="22"/>
      <c r="H10" s="22" t="s">
        <v>24</v>
      </c>
      <c r="I10" s="22"/>
      <c r="J10" s="22"/>
      <c r="K10" s="22"/>
      <c r="L10" s="22"/>
      <c r="M10" s="25" t="s">
        <v>25</v>
      </c>
      <c r="N10" s="26"/>
      <c r="O10" s="27" t="s">
        <v>26</v>
      </c>
      <c r="P10" s="27"/>
      <c r="Q10" s="24">
        <v>12345678</v>
      </c>
      <c r="R10" s="24"/>
      <c r="S10" s="24"/>
      <c r="T10" s="24"/>
      <c r="U10" s="22">
        <v>34.21</v>
      </c>
      <c r="V10" s="22"/>
      <c r="W10" s="22" t="s">
        <v>27</v>
      </c>
      <c r="X10" s="22"/>
      <c r="Y10" s="22"/>
      <c r="Z10" s="22"/>
      <c r="AA10" s="22"/>
      <c r="AB10" s="22"/>
      <c r="AC10" s="22"/>
      <c r="AD10" s="22"/>
      <c r="AF10" s="2">
        <v>500</v>
      </c>
      <c r="AG10" s="2">
        <v>1000</v>
      </c>
      <c r="AH10" s="2">
        <v>1500</v>
      </c>
      <c r="AI10" s="2">
        <v>3000</v>
      </c>
      <c r="AJ10" s="2">
        <v>5000</v>
      </c>
      <c r="AM10" s="2">
        <v>500</v>
      </c>
      <c r="AN10" s="2">
        <v>1000</v>
      </c>
      <c r="AO10" s="2">
        <v>1500</v>
      </c>
      <c r="AP10" s="2">
        <v>3000</v>
      </c>
      <c r="AQ10" s="2">
        <v>5000</v>
      </c>
      <c r="AR10" s="2">
        <v>500</v>
      </c>
      <c r="AS10" s="2">
        <v>1000</v>
      </c>
      <c r="AT10" s="2">
        <v>1500</v>
      </c>
      <c r="AU10" s="2">
        <v>3000</v>
      </c>
      <c r="AV10" s="2">
        <v>5000</v>
      </c>
    </row>
    <row r="11" spans="1:48" ht="22.5" customHeight="1">
      <c r="A11" s="24"/>
      <c r="B11" s="24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5"/>
      <c r="N11" s="26"/>
      <c r="O11" s="27"/>
      <c r="P11" s="27"/>
      <c r="Q11" s="24"/>
      <c r="R11" s="24"/>
      <c r="S11" s="24"/>
      <c r="T11" s="24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F11" s="2">
        <f>IF(AM11="","",IF(AM11="補",5,RANK(AM11,AM$11:AM$20,1)))</f>
      </c>
      <c r="AG11" s="2">
        <f aca="true" t="shared" si="0" ref="AG11:AG20">IF(AN11="","",IF(AN11="補",5,RANK(AN11,AN$11:AN$20,1)))</f>
      </c>
      <c r="AH11" s="2">
        <f aca="true" t="shared" si="1" ref="AH11:AH20">IF(AO11="","",IF(AO11="補",5,RANK(AO11,AO$11:AO$20,1)))</f>
      </c>
      <c r="AI11" s="2">
        <f aca="true" t="shared" si="2" ref="AI11:AI20">IF(AP11="","",IF(AP11="補",5,RANK(AP11,AP$11:AP$20,1)))</f>
      </c>
      <c r="AJ11" s="2">
        <f aca="true" t="shared" si="3" ref="AJ11:AJ20">IF(AQ11="","",IF(AQ11="補",5,RANK(AQ11,AQ$11:AQ$20,1)))</f>
      </c>
      <c r="AK11" s="2">
        <f>IF(C11="","",C11)</f>
      </c>
      <c r="AL11" s="2">
        <f>IF(M11="","",M11)</f>
      </c>
      <c r="AM11" s="2">
        <f>IF(U11="","",U11)</f>
      </c>
      <c r="AN11" s="2">
        <f>IF(W11="","",IF(W11="補","補",VALUE(CONCATENATE(LEFT(W11,1),MID(W11,3,2),RIGHT(W11,2)))))</f>
      </c>
      <c r="AO11" s="2">
        <f>IF(Y11="","",IF(Y11="補","補",VALUE(CONCATENATE(LEFT(Y11,1),MID(Y11,3,2),RIGHT(Y11,2)))))</f>
      </c>
      <c r="AP11" s="2">
        <f>IF(AA11="","",IF(AA11="補","補",VALUE(CONCATENATE(LEFT(AA11,1),MID(AA11,3,2),RIGHT(AA11,2)))))</f>
      </c>
      <c r="AQ11" s="2">
        <f>IF(AC11="","",IF(AC11="補","補",VALUE(CONCATENATE(LEFT(AC11,1),MID(AC11,3,2),RIGHT(AC11,2)))))</f>
      </c>
      <c r="AR11" s="2">
        <f>IF(AA11="","",IF(AA11="補","補",VALUE(LEFT(AA11,4))))</f>
      </c>
      <c r="AS11" s="2">
        <f>IF(W11="","",IF(W11="補","補",W11))</f>
      </c>
      <c r="AT11" s="2">
        <f>IF(Y11="","",IF(Y11="補","補",Y11))</f>
      </c>
      <c r="AU11" s="2">
        <f>IF(AA11="","",IF(AA11="補","補",AA11))</f>
      </c>
      <c r="AV11" s="2">
        <f>IF(AC11="","",IF(AC11="補","補",AC11))</f>
      </c>
    </row>
    <row r="12" spans="1:48" ht="22.5" customHeight="1">
      <c r="A12" s="24"/>
      <c r="B12" s="24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5"/>
      <c r="N12" s="26"/>
      <c r="O12" s="27"/>
      <c r="P12" s="27"/>
      <c r="Q12" s="24"/>
      <c r="R12" s="24"/>
      <c r="S12" s="24"/>
      <c r="T12" s="24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F12" s="2">
        <f>IF(AM12="","",IF(AM12="補",5,RANK(AM12,AM$11:AM$20,1)))</f>
      </c>
      <c r="AG12" s="2">
        <f t="shared" si="0"/>
      </c>
      <c r="AH12" s="2">
        <f t="shared" si="1"/>
      </c>
      <c r="AI12" s="2">
        <f t="shared" si="2"/>
      </c>
      <c r="AJ12" s="2">
        <f t="shared" si="3"/>
      </c>
      <c r="AK12" s="2">
        <f aca="true" t="shared" si="4" ref="AK12:AK20">IF(C12="","",C12)</f>
      </c>
      <c r="AL12" s="2">
        <f aca="true" t="shared" si="5" ref="AL12:AL20">IF(M12="","",M12)</f>
      </c>
      <c r="AM12" s="16">
        <f aca="true" t="shared" si="6" ref="AM12:AM20">IF(U12="","",U12)</f>
      </c>
      <c r="AN12" s="2">
        <f aca="true" t="shared" si="7" ref="AN12:AN20">IF(W12="","",IF(W12="補","補",VALUE(CONCATENATE(LEFT(W12,1),MID(W12,3,2),RIGHT(W12,2)))))</f>
      </c>
      <c r="AO12" s="2">
        <f aca="true" t="shared" si="8" ref="AO12:AO20">IF(Y12="","",IF(Y12="補","補",VALUE(CONCATENATE(LEFT(Y12,1),MID(Y12,3,2),RIGHT(Y12,2)))))</f>
      </c>
      <c r="AP12" s="2">
        <f aca="true" t="shared" si="9" ref="AP12:AP20">IF(AA12="","",IF(AA12="補","補",VALUE(CONCATENATE(LEFT(AA12,1),MID(AA12,3,2),RIGHT(AA12,2)))))</f>
      </c>
      <c r="AQ12" s="2">
        <f aca="true" t="shared" si="10" ref="AQ12:AQ20">IF(AC12="","",IF(AC12="補","補",VALUE(CONCATENATE(LEFT(AC12,1),MID(AC12,3,2),RIGHT(AC12,2)))))</f>
      </c>
      <c r="AS12" s="2">
        <f aca="true" t="shared" si="11" ref="AS12:AS20">IF(W12="","",IF(W12="補","補",W12))</f>
      </c>
      <c r="AT12" s="2">
        <f aca="true" t="shared" si="12" ref="AT12:AT20">IF(Y12="","",IF(Y12="補","補",Y12))</f>
      </c>
      <c r="AU12" s="2">
        <f aca="true" t="shared" si="13" ref="AU12:AU20">IF(AA12="","",IF(AA12="補","補",AA12))</f>
      </c>
      <c r="AV12" s="2">
        <f aca="true" t="shared" si="14" ref="AV12:AV20">IF(AC12="","",IF(AC12="補","補",AC12))</f>
      </c>
    </row>
    <row r="13" spans="1:48" ht="22.5" customHeight="1">
      <c r="A13" s="24"/>
      <c r="B13" s="24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5"/>
      <c r="N13" s="26"/>
      <c r="O13" s="27"/>
      <c r="P13" s="27"/>
      <c r="Q13" s="24"/>
      <c r="R13" s="24"/>
      <c r="S13" s="24"/>
      <c r="T13" s="24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F13" s="2">
        <f>IF(AM13="","",IF(AM13="補",5,RANK(AM13,AM$11:AM$20,1)))</f>
      </c>
      <c r="AG13" s="2">
        <f t="shared" si="0"/>
      </c>
      <c r="AH13" s="2">
        <f t="shared" si="1"/>
      </c>
      <c r="AI13" s="2">
        <f t="shared" si="2"/>
      </c>
      <c r="AJ13" s="2">
        <f t="shared" si="3"/>
      </c>
      <c r="AK13" s="2">
        <f t="shared" si="4"/>
      </c>
      <c r="AL13" s="2">
        <f t="shared" si="5"/>
      </c>
      <c r="AM13" s="16">
        <f t="shared" si="6"/>
      </c>
      <c r="AN13" s="2">
        <f t="shared" si="7"/>
      </c>
      <c r="AO13" s="2">
        <f t="shared" si="8"/>
      </c>
      <c r="AP13" s="2">
        <f t="shared" si="9"/>
      </c>
      <c r="AQ13" s="2">
        <f t="shared" si="10"/>
      </c>
      <c r="AS13" s="2">
        <f t="shared" si="11"/>
      </c>
      <c r="AT13" s="2">
        <f t="shared" si="12"/>
      </c>
      <c r="AU13" s="2">
        <f t="shared" si="13"/>
      </c>
      <c r="AV13" s="2">
        <f t="shared" si="14"/>
      </c>
    </row>
    <row r="14" spans="1:48" ht="22.5" customHeight="1">
      <c r="A14" s="24"/>
      <c r="B14" s="24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5"/>
      <c r="N14" s="26"/>
      <c r="O14" s="27"/>
      <c r="P14" s="27"/>
      <c r="Q14" s="24"/>
      <c r="R14" s="24"/>
      <c r="S14" s="24"/>
      <c r="T14" s="24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F14" s="2">
        <f aca="true" t="shared" si="15" ref="AF14:AF20">IF(AM14="","",IF(AM14="補",5,RANK(AM14,AM$11:AM$20,1)))</f>
      </c>
      <c r="AG14" s="2">
        <f t="shared" si="0"/>
      </c>
      <c r="AH14" s="2">
        <f t="shared" si="1"/>
      </c>
      <c r="AI14" s="2">
        <f t="shared" si="2"/>
      </c>
      <c r="AJ14" s="2">
        <f t="shared" si="3"/>
      </c>
      <c r="AK14" s="2">
        <f t="shared" si="4"/>
      </c>
      <c r="AL14" s="2">
        <f t="shared" si="5"/>
      </c>
      <c r="AM14" s="16">
        <f t="shared" si="6"/>
      </c>
      <c r="AN14" s="2">
        <f t="shared" si="7"/>
      </c>
      <c r="AO14" s="2">
        <f t="shared" si="8"/>
      </c>
      <c r="AP14" s="2">
        <f t="shared" si="9"/>
      </c>
      <c r="AQ14" s="2">
        <f t="shared" si="10"/>
      </c>
      <c r="AS14" s="2">
        <f t="shared" si="11"/>
      </c>
      <c r="AT14" s="2">
        <f t="shared" si="12"/>
      </c>
      <c r="AU14" s="2">
        <f t="shared" si="13"/>
      </c>
      <c r="AV14" s="2">
        <f t="shared" si="14"/>
      </c>
    </row>
    <row r="15" spans="1:48" ht="22.5" customHeight="1">
      <c r="A15" s="24"/>
      <c r="B15" s="24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5"/>
      <c r="N15" s="26"/>
      <c r="O15" s="27"/>
      <c r="P15" s="27"/>
      <c r="Q15" s="24"/>
      <c r="R15" s="24"/>
      <c r="S15" s="24"/>
      <c r="T15" s="24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F15" s="2">
        <f t="shared" si="15"/>
      </c>
      <c r="AG15" s="2">
        <f t="shared" si="0"/>
      </c>
      <c r="AH15" s="2">
        <f t="shared" si="1"/>
      </c>
      <c r="AI15" s="2">
        <f t="shared" si="2"/>
      </c>
      <c r="AJ15" s="2">
        <f t="shared" si="3"/>
      </c>
      <c r="AK15" s="2">
        <f t="shared" si="4"/>
      </c>
      <c r="AL15" s="2">
        <f t="shared" si="5"/>
      </c>
      <c r="AM15" s="16">
        <f t="shared" si="6"/>
      </c>
      <c r="AN15" s="2">
        <f t="shared" si="7"/>
      </c>
      <c r="AO15" s="2">
        <f t="shared" si="8"/>
      </c>
      <c r="AP15" s="2">
        <f t="shared" si="9"/>
      </c>
      <c r="AQ15" s="2">
        <f t="shared" si="10"/>
      </c>
      <c r="AS15" s="2">
        <f t="shared" si="11"/>
      </c>
      <c r="AT15" s="2">
        <f t="shared" si="12"/>
      </c>
      <c r="AU15" s="2">
        <f t="shared" si="13"/>
      </c>
      <c r="AV15" s="2">
        <f t="shared" si="14"/>
      </c>
    </row>
    <row r="16" spans="1:48" ht="22.5" customHeight="1">
      <c r="A16" s="24"/>
      <c r="B16" s="24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5"/>
      <c r="N16" s="26"/>
      <c r="O16" s="27"/>
      <c r="P16" s="27"/>
      <c r="Q16" s="24"/>
      <c r="R16" s="24"/>
      <c r="S16" s="24"/>
      <c r="T16" s="24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F16" s="2">
        <f t="shared" si="15"/>
      </c>
      <c r="AG16" s="2">
        <f t="shared" si="0"/>
      </c>
      <c r="AH16" s="2">
        <f t="shared" si="1"/>
      </c>
      <c r="AI16" s="2">
        <f t="shared" si="2"/>
      </c>
      <c r="AJ16" s="2">
        <f t="shared" si="3"/>
      </c>
      <c r="AK16" s="2">
        <f t="shared" si="4"/>
      </c>
      <c r="AL16" s="2">
        <f t="shared" si="5"/>
      </c>
      <c r="AM16" s="16">
        <f t="shared" si="6"/>
      </c>
      <c r="AN16" s="2">
        <f t="shared" si="7"/>
      </c>
      <c r="AO16" s="2">
        <f t="shared" si="8"/>
      </c>
      <c r="AP16" s="2">
        <f t="shared" si="9"/>
      </c>
      <c r="AQ16" s="2">
        <f t="shared" si="10"/>
      </c>
      <c r="AS16" s="2">
        <f t="shared" si="11"/>
      </c>
      <c r="AT16" s="2">
        <f t="shared" si="12"/>
      </c>
      <c r="AU16" s="2">
        <f t="shared" si="13"/>
      </c>
      <c r="AV16" s="2">
        <f t="shared" si="14"/>
      </c>
    </row>
    <row r="17" spans="1:48" ht="22.5" customHeight="1">
      <c r="A17" s="24"/>
      <c r="B17" s="24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5"/>
      <c r="N17" s="26"/>
      <c r="O17" s="27"/>
      <c r="P17" s="27"/>
      <c r="Q17" s="24"/>
      <c r="R17" s="24"/>
      <c r="S17" s="24"/>
      <c r="T17" s="24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F17" s="2">
        <f t="shared" si="15"/>
      </c>
      <c r="AG17" s="2">
        <f t="shared" si="0"/>
      </c>
      <c r="AH17" s="2">
        <f t="shared" si="1"/>
      </c>
      <c r="AI17" s="2">
        <f t="shared" si="2"/>
      </c>
      <c r="AJ17" s="2">
        <f t="shared" si="3"/>
      </c>
      <c r="AK17" s="2">
        <f t="shared" si="4"/>
      </c>
      <c r="AL17" s="2">
        <f t="shared" si="5"/>
      </c>
      <c r="AM17" s="16">
        <f t="shared" si="6"/>
      </c>
      <c r="AN17" s="2">
        <f t="shared" si="7"/>
      </c>
      <c r="AO17" s="2">
        <f t="shared" si="8"/>
      </c>
      <c r="AP17" s="2">
        <f t="shared" si="9"/>
      </c>
      <c r="AQ17" s="2">
        <f t="shared" si="10"/>
      </c>
      <c r="AS17" s="2">
        <f t="shared" si="11"/>
      </c>
      <c r="AT17" s="2">
        <f t="shared" si="12"/>
      </c>
      <c r="AU17" s="2">
        <f t="shared" si="13"/>
      </c>
      <c r="AV17" s="2">
        <f t="shared" si="14"/>
      </c>
    </row>
    <row r="18" spans="1:48" ht="22.5" customHeight="1">
      <c r="A18" s="24"/>
      <c r="B18" s="24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5"/>
      <c r="N18" s="26"/>
      <c r="O18" s="27"/>
      <c r="P18" s="27"/>
      <c r="Q18" s="24"/>
      <c r="R18" s="24"/>
      <c r="S18" s="24"/>
      <c r="T18" s="24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F18" s="2">
        <f t="shared" si="15"/>
      </c>
      <c r="AG18" s="2">
        <f t="shared" si="0"/>
      </c>
      <c r="AH18" s="2">
        <f t="shared" si="1"/>
      </c>
      <c r="AI18" s="2">
        <f t="shared" si="2"/>
      </c>
      <c r="AJ18" s="2">
        <f t="shared" si="3"/>
      </c>
      <c r="AK18" s="2">
        <f t="shared" si="4"/>
      </c>
      <c r="AL18" s="2">
        <f t="shared" si="5"/>
      </c>
      <c r="AM18" s="16">
        <f t="shared" si="6"/>
      </c>
      <c r="AN18" s="2">
        <f t="shared" si="7"/>
      </c>
      <c r="AO18" s="2">
        <f t="shared" si="8"/>
      </c>
      <c r="AP18" s="2">
        <f t="shared" si="9"/>
      </c>
      <c r="AQ18" s="2">
        <f t="shared" si="10"/>
      </c>
      <c r="AS18" s="2">
        <f t="shared" si="11"/>
      </c>
      <c r="AT18" s="2">
        <f t="shared" si="12"/>
      </c>
      <c r="AU18" s="2">
        <f t="shared" si="13"/>
      </c>
      <c r="AV18" s="2">
        <f t="shared" si="14"/>
      </c>
    </row>
    <row r="19" spans="1:48" ht="22.5" customHeight="1">
      <c r="A19" s="24"/>
      <c r="B19" s="24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5"/>
      <c r="N19" s="26"/>
      <c r="O19" s="27"/>
      <c r="P19" s="27"/>
      <c r="Q19" s="24"/>
      <c r="R19" s="24"/>
      <c r="S19" s="24"/>
      <c r="T19" s="24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F19" s="2">
        <f t="shared" si="15"/>
      </c>
      <c r="AG19" s="2">
        <f t="shared" si="0"/>
      </c>
      <c r="AH19" s="2">
        <f t="shared" si="1"/>
      </c>
      <c r="AI19" s="2">
        <f t="shared" si="2"/>
      </c>
      <c r="AJ19" s="2">
        <f t="shared" si="3"/>
      </c>
      <c r="AK19" s="2">
        <f t="shared" si="4"/>
      </c>
      <c r="AL19" s="2">
        <f t="shared" si="5"/>
      </c>
      <c r="AM19" s="16">
        <f t="shared" si="6"/>
      </c>
      <c r="AN19" s="2">
        <f t="shared" si="7"/>
      </c>
      <c r="AO19" s="2">
        <f t="shared" si="8"/>
      </c>
      <c r="AP19" s="2">
        <f t="shared" si="9"/>
      </c>
      <c r="AQ19" s="2">
        <f t="shared" si="10"/>
      </c>
      <c r="AS19" s="2">
        <f t="shared" si="11"/>
      </c>
      <c r="AT19" s="2">
        <f t="shared" si="12"/>
      </c>
      <c r="AU19" s="2">
        <f t="shared" si="13"/>
      </c>
      <c r="AV19" s="2">
        <f t="shared" si="14"/>
      </c>
    </row>
    <row r="20" spans="1:48" ht="22.5" customHeight="1">
      <c r="A20" s="24"/>
      <c r="B20" s="24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5"/>
      <c r="N20" s="26"/>
      <c r="O20" s="27"/>
      <c r="P20" s="27"/>
      <c r="Q20" s="24"/>
      <c r="R20" s="24"/>
      <c r="S20" s="24"/>
      <c r="T20" s="24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F20" s="2">
        <f t="shared" si="15"/>
      </c>
      <c r="AG20" s="2">
        <f t="shared" si="0"/>
      </c>
      <c r="AH20" s="2">
        <f t="shared" si="1"/>
      </c>
      <c r="AI20" s="2">
        <f t="shared" si="2"/>
      </c>
      <c r="AJ20" s="2">
        <f t="shared" si="3"/>
      </c>
      <c r="AK20" s="2">
        <f t="shared" si="4"/>
      </c>
      <c r="AL20" s="2">
        <f t="shared" si="5"/>
      </c>
      <c r="AM20" s="16">
        <f t="shared" si="6"/>
      </c>
      <c r="AN20" s="2">
        <f t="shared" si="7"/>
      </c>
      <c r="AO20" s="2">
        <f t="shared" si="8"/>
      </c>
      <c r="AP20" s="2">
        <f t="shared" si="9"/>
      </c>
      <c r="AQ20" s="2">
        <f t="shared" si="10"/>
      </c>
      <c r="AS20" s="2">
        <f t="shared" si="11"/>
      </c>
      <c r="AT20" s="2">
        <f t="shared" si="12"/>
      </c>
      <c r="AU20" s="2">
        <f t="shared" si="13"/>
      </c>
      <c r="AV20" s="2">
        <f t="shared" si="14"/>
      </c>
    </row>
    <row r="21" spans="1:36" ht="37.5" customHeight="1">
      <c r="A21" s="2" t="s">
        <v>28</v>
      </c>
      <c r="AF21" s="2">
        <f>COUNTIF(AF11:AF20,"&lt;5")</f>
        <v>0</v>
      </c>
      <c r="AG21" s="2">
        <f>COUNTIF(AG11:AG20,"&lt;5")</f>
        <v>0</v>
      </c>
      <c r="AH21" s="2">
        <f>COUNTIF(AH11:AH20,"&lt;5")</f>
        <v>0</v>
      </c>
      <c r="AI21" s="2">
        <f>COUNTIF(AI11:AI20,"&lt;5")</f>
        <v>0</v>
      </c>
      <c r="AJ21" s="2">
        <f>COUNTIF(AJ11:AJ20,"&lt;5")</f>
        <v>0</v>
      </c>
    </row>
    <row r="22" spans="3:36" ht="37.5" customHeight="1">
      <c r="C22" s="7"/>
      <c r="D22" s="8" t="s">
        <v>29</v>
      </c>
      <c r="E22" s="9"/>
      <c r="F22" s="10" t="s">
        <v>30</v>
      </c>
      <c r="G22" s="9"/>
      <c r="H22" s="10" t="s">
        <v>31</v>
      </c>
      <c r="I22" s="9"/>
      <c r="J22" s="10" t="s">
        <v>32</v>
      </c>
      <c r="L22" s="18">
        <f>IF(K4="","",K4)</f>
      </c>
      <c r="M22" s="18"/>
      <c r="N22" s="18"/>
      <c r="O22" s="18"/>
      <c r="P22" s="18"/>
      <c r="Q22" s="18"/>
      <c r="R22" s="18"/>
      <c r="S22" s="23" t="s">
        <v>33</v>
      </c>
      <c r="T22" s="23"/>
      <c r="U22" s="23"/>
      <c r="V22" s="23"/>
      <c r="W22" s="23"/>
      <c r="X22" s="18"/>
      <c r="Y22" s="18"/>
      <c r="Z22" s="18"/>
      <c r="AA22" s="18"/>
      <c r="AB22" s="18"/>
      <c r="AC22" s="7" t="s">
        <v>34</v>
      </c>
      <c r="AF22" s="2">
        <f>COUNTIF(AF11:AF20,5)</f>
        <v>0</v>
      </c>
      <c r="AG22" s="2">
        <f>COUNTIF(AG11:AG20,5)</f>
        <v>0</v>
      </c>
      <c r="AH22" s="2">
        <f>COUNTIF(AH11:AH20,5)</f>
        <v>0</v>
      </c>
      <c r="AI22" s="2">
        <f>COUNTIF(AI11:AI20,5)</f>
        <v>0</v>
      </c>
      <c r="AJ22" s="2">
        <f>COUNTIF(AJ11:AJ20,5)</f>
        <v>0</v>
      </c>
    </row>
    <row r="23" spans="12:36" ht="37.5" customHeight="1">
      <c r="L23" s="7" t="s">
        <v>35</v>
      </c>
      <c r="M23" s="7"/>
      <c r="N23" s="7"/>
      <c r="O23" s="7"/>
      <c r="P23" s="7"/>
      <c r="Q23" s="17" t="s">
        <v>11</v>
      </c>
      <c r="R23" s="17"/>
      <c r="S23" s="18"/>
      <c r="T23" s="18"/>
      <c r="U23" s="18"/>
      <c r="V23" s="17" t="s">
        <v>12</v>
      </c>
      <c r="W23" s="17"/>
      <c r="X23" s="19"/>
      <c r="Y23" s="19"/>
      <c r="Z23" s="19"/>
      <c r="AA23" s="19"/>
      <c r="AB23" s="19"/>
      <c r="AC23" s="7" t="s">
        <v>34</v>
      </c>
      <c r="AF23" s="2">
        <v>500</v>
      </c>
      <c r="AG23" s="2">
        <f>IF(AF21=0,"",1)</f>
      </c>
      <c r="AH23" s="2">
        <f>#N/A</f>
      </c>
      <c r="AI23" s="2">
        <f>#N/A</f>
      </c>
      <c r="AJ23" s="2">
        <f>#N/A</f>
      </c>
    </row>
    <row r="24" spans="12:36" ht="37.5" customHeight="1">
      <c r="L24" s="7"/>
      <c r="M24" s="7"/>
      <c r="N24" s="7"/>
      <c r="O24" s="7"/>
      <c r="P24" s="7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7"/>
      <c r="AF24" s="2">
        <v>500</v>
      </c>
      <c r="AG24" s="2">
        <f>IF($AF$21&gt;=2,2,IF($AF$22=1,5,""))</f>
      </c>
      <c r="AH24" s="2">
        <f>#N/A</f>
      </c>
      <c r="AI24" s="2">
        <f>#N/A</f>
      </c>
      <c r="AJ24" s="2">
        <f>#N/A</f>
      </c>
    </row>
    <row r="25" spans="2:36" ht="26.25" customHeight="1">
      <c r="B25" s="11" t="s">
        <v>36</v>
      </c>
      <c r="AF25" s="2">
        <v>500</v>
      </c>
      <c r="AG25" s="2">
        <f>IF($AF$21+$AF$22&gt;=3,5,IF($AF$21=3,3,""))</f>
      </c>
      <c r="AH25" s="2">
        <f>#N/A</f>
      </c>
      <c r="AI25" s="2">
        <f>#N/A</f>
      </c>
      <c r="AJ25" s="2">
        <f>#N/A</f>
      </c>
    </row>
    <row r="26" spans="1:36" ht="26.25" customHeight="1">
      <c r="A26" s="12"/>
      <c r="B26" s="13" t="s">
        <v>37</v>
      </c>
      <c r="C26" s="14" t="s">
        <v>38</v>
      </c>
      <c r="AF26" s="2">
        <v>500</v>
      </c>
      <c r="AG26" s="2">
        <f>IF($AF$21+$AF$22&gt;=4,5,IF($AF$21=4,4,""))</f>
      </c>
      <c r="AH26" s="2">
        <f>#N/A</f>
      </c>
      <c r="AI26" s="2">
        <f>#N/A</f>
      </c>
      <c r="AJ26" s="2">
        <f>#N/A</f>
      </c>
    </row>
    <row r="27" spans="1:36" ht="26.25" customHeight="1">
      <c r="A27" s="14"/>
      <c r="B27" s="13" t="s">
        <v>25</v>
      </c>
      <c r="C27" s="2" t="s">
        <v>39</v>
      </c>
      <c r="AF27" s="2">
        <v>1000</v>
      </c>
      <c r="AG27" s="2">
        <f>IF(AG21=0,"",1)</f>
      </c>
      <c r="AH27" s="2">
        <f>#N/A</f>
      </c>
      <c r="AI27" s="2">
        <f>#N/A</f>
      </c>
      <c r="AJ27" s="2">
        <f>#N/A</f>
      </c>
    </row>
    <row r="28" spans="1:36" ht="26.25" customHeight="1">
      <c r="A28" s="14"/>
      <c r="B28" s="13"/>
      <c r="C28" s="2" t="s">
        <v>40</v>
      </c>
      <c r="AF28" s="2">
        <v>1000</v>
      </c>
      <c r="AG28" s="2">
        <f>IF($AG$21&gt;=2,2,IF($AG$22=1,5,""))</f>
      </c>
      <c r="AH28" s="2">
        <f>#N/A</f>
      </c>
      <c r="AI28" s="2">
        <f>#N/A</f>
      </c>
      <c r="AJ28" s="2">
        <f>IF(AG28="","",INDEX($AF$11:$AV$20,MATCH(AG28,$AF$11:$AF$20,0),14))</f>
      </c>
    </row>
    <row r="29" spans="1:36" ht="26.25" customHeight="1">
      <c r="A29" s="14"/>
      <c r="B29" s="13" t="s">
        <v>41</v>
      </c>
      <c r="C29" s="14" t="s">
        <v>42</v>
      </c>
      <c r="AF29" s="2">
        <v>1000</v>
      </c>
      <c r="AG29" s="2">
        <f>IF($AG$21=3,3,IF($AG$21+$AG$22=3,5,""))</f>
      </c>
      <c r="AH29" s="2">
        <f>#N/A</f>
      </c>
      <c r="AI29" s="2">
        <f>#N/A</f>
      </c>
      <c r="AJ29" s="2">
        <f>#N/A</f>
      </c>
    </row>
    <row r="30" spans="1:36" ht="26.25" customHeight="1">
      <c r="A30" s="14"/>
      <c r="B30" s="13" t="s">
        <v>43</v>
      </c>
      <c r="C30" s="14" t="s">
        <v>44</v>
      </c>
      <c r="AF30" s="2">
        <v>1000</v>
      </c>
      <c r="AG30" s="2">
        <f>IF($AG$21=4,4,IF($AG$21+$AG$22=4,5,""))</f>
      </c>
      <c r="AH30" s="2">
        <f>#N/A</f>
      </c>
      <c r="AI30" s="2">
        <f>#N/A</f>
      </c>
      <c r="AJ30" s="2">
        <f>#N/A</f>
      </c>
    </row>
    <row r="31" spans="1:36" ht="26.25" customHeight="1">
      <c r="A31" s="14"/>
      <c r="B31" s="13" t="s">
        <v>45</v>
      </c>
      <c r="C31" s="14" t="s">
        <v>46</v>
      </c>
      <c r="AF31" s="2">
        <v>1500</v>
      </c>
      <c r="AG31" s="2">
        <f>IF(AH21=0,"",1)</f>
      </c>
      <c r="AH31" s="2">
        <f>#N/A</f>
      </c>
      <c r="AI31" s="2">
        <f>#N/A</f>
      </c>
      <c r="AJ31" s="2">
        <f>#N/A</f>
      </c>
    </row>
    <row r="32" spans="1:36" ht="26.25" customHeight="1">
      <c r="A32" s="14"/>
      <c r="B32" s="13" t="s">
        <v>47</v>
      </c>
      <c r="C32" s="14" t="s">
        <v>48</v>
      </c>
      <c r="AF32" s="2">
        <v>1500</v>
      </c>
      <c r="AG32" s="2">
        <f>IF($AH$21&gt;=2,2,IF($AH$22=1,5,""))</f>
      </c>
      <c r="AH32" s="2">
        <f>#N/A</f>
      </c>
      <c r="AI32" s="2">
        <f>#N/A</f>
      </c>
      <c r="AJ32" s="2">
        <f>#N/A</f>
      </c>
    </row>
    <row r="33" spans="1:36" ht="26.25" customHeight="1">
      <c r="A33" s="14"/>
      <c r="B33" s="13" t="s">
        <v>49</v>
      </c>
      <c r="C33" s="14" t="s">
        <v>50</v>
      </c>
      <c r="AF33" s="2">
        <v>1500</v>
      </c>
      <c r="AG33" s="2">
        <f>IF($AH$21=3,3,IF($AH$21+$AH$22=3,5,""))</f>
      </c>
      <c r="AH33" s="2">
        <f>#N/A</f>
      </c>
      <c r="AI33" s="2">
        <f>#N/A</f>
      </c>
      <c r="AJ33" s="2">
        <f>#N/A</f>
      </c>
    </row>
    <row r="34" spans="1:36" ht="26.25" customHeight="1">
      <c r="A34" s="14"/>
      <c r="B34" s="13" t="s">
        <v>51</v>
      </c>
      <c r="C34" s="14" t="s">
        <v>52</v>
      </c>
      <c r="AF34" s="2">
        <v>1500</v>
      </c>
      <c r="AG34" s="2">
        <f>IF($AG$21=4,4,IF($AG$21+$AG$22=4,5,""))</f>
      </c>
      <c r="AH34" s="2">
        <f>#N/A</f>
      </c>
      <c r="AI34" s="2">
        <f>#N/A</f>
      </c>
      <c r="AJ34" s="2">
        <f>#N/A</f>
      </c>
    </row>
    <row r="35" spans="1:36" ht="26.25" customHeight="1">
      <c r="A35" s="14"/>
      <c r="B35" s="13" t="s">
        <v>53</v>
      </c>
      <c r="C35" s="14" t="s">
        <v>54</v>
      </c>
      <c r="AF35" s="2">
        <v>3000</v>
      </c>
      <c r="AG35" s="2">
        <f>IF(AI21=0,"",1)</f>
      </c>
      <c r="AH35" s="2">
        <f>#N/A</f>
      </c>
      <c r="AI35" s="2">
        <f>#N/A</f>
      </c>
      <c r="AJ35" s="2">
        <f>#N/A</f>
      </c>
    </row>
    <row r="36" spans="1:36" ht="26.25" customHeight="1">
      <c r="A36" s="14"/>
      <c r="B36" s="13" t="s">
        <v>55</v>
      </c>
      <c r="C36" s="14" t="s">
        <v>56</v>
      </c>
      <c r="AF36" s="2">
        <v>3000</v>
      </c>
      <c r="AG36" s="2">
        <f>IF($AI$21&gt;=2,2,IF($AI$22=1,5,""))</f>
      </c>
      <c r="AH36" s="2">
        <f>#N/A</f>
      </c>
      <c r="AI36" s="2">
        <f>#N/A</f>
      </c>
      <c r="AJ36" s="2">
        <f>#N/A</f>
      </c>
    </row>
    <row r="37" spans="1:36" ht="26.25" customHeight="1">
      <c r="A37" s="14"/>
      <c r="B37" s="13"/>
      <c r="C37" s="14"/>
      <c r="AF37" s="2">
        <v>3000</v>
      </c>
      <c r="AG37" s="2">
        <f>IF($AI$21+$AI$22=3,5,IF($AI$21=3,3,""))</f>
      </c>
      <c r="AH37" s="2">
        <f>#N/A</f>
      </c>
      <c r="AI37" s="2">
        <f>#N/A</f>
      </c>
      <c r="AJ37" s="2">
        <f>#N/A</f>
      </c>
    </row>
    <row r="38" spans="1:36" ht="26.25" customHeight="1">
      <c r="A38" s="14"/>
      <c r="B38" s="13"/>
      <c r="C38" s="14"/>
      <c r="AF38" s="2">
        <v>3000</v>
      </c>
      <c r="AG38" s="2">
        <f>IF($AI$21+$AI$22=4,5,IF($AI$21=4,4,""))</f>
      </c>
      <c r="AH38" s="2">
        <f>#N/A</f>
      </c>
      <c r="AI38" s="2">
        <f>#N/A</f>
      </c>
      <c r="AJ38" s="2">
        <f>#N/A</f>
      </c>
    </row>
    <row r="39" spans="32:36" ht="26.25" customHeight="1">
      <c r="AF39" s="2">
        <v>5000</v>
      </c>
      <c r="AG39" s="2">
        <f>IF(AJ21=0,"",1)</f>
      </c>
      <c r="AH39" s="2">
        <f>#N/A</f>
      </c>
      <c r="AI39" s="2">
        <f>#N/A</f>
      </c>
      <c r="AJ39" s="2">
        <f>#N/A</f>
      </c>
    </row>
    <row r="40" spans="32:36" ht="26.25" customHeight="1">
      <c r="AF40" s="2">
        <v>5000</v>
      </c>
      <c r="AG40" s="2">
        <f>IF($AJ$21&gt;=2,2,IF($AJ$22=1,5,""))</f>
      </c>
      <c r="AH40" s="2">
        <f>#N/A</f>
      </c>
      <c r="AI40" s="2">
        <f>#N/A</f>
      </c>
      <c r="AJ40" s="2">
        <f>#N/A</f>
      </c>
    </row>
    <row r="41" spans="32:36" ht="26.25" customHeight="1">
      <c r="AF41" s="2">
        <v>5000</v>
      </c>
      <c r="AG41" s="2">
        <f>IF($AJ$21+$AJ$22=3,5,IF($AJ$21=3,3,""))</f>
      </c>
      <c r="AH41" s="2">
        <f>#N/A</f>
      </c>
      <c r="AI41" s="2">
        <f>#N/A</f>
      </c>
      <c r="AJ41" s="2">
        <f>#N/A</f>
      </c>
    </row>
    <row r="42" spans="32:36" ht="26.25" customHeight="1">
      <c r="AF42" s="2">
        <v>5000</v>
      </c>
      <c r="AG42" s="2">
        <f>IF($AJ$21+$AJ$22=4,5,IF($AJ$21=4,4,""))</f>
      </c>
      <c r="AH42" s="2">
        <f>#N/A</f>
      </c>
      <c r="AI42" s="2">
        <f>#N/A</f>
      </c>
      <c r="AJ42" s="2">
        <f>#N/A</f>
      </c>
    </row>
  </sheetData>
  <sheetProtection/>
  <mergeCells count="162">
    <mergeCell ref="A1:AD1"/>
    <mergeCell ref="A2:AD2"/>
    <mergeCell ref="A4:B4"/>
    <mergeCell ref="C4:D4"/>
    <mergeCell ref="F4:J4"/>
    <mergeCell ref="K4:Q4"/>
    <mergeCell ref="R4:V4"/>
    <mergeCell ref="W4:X4"/>
    <mergeCell ref="A5:C5"/>
    <mergeCell ref="E5:G5"/>
    <mergeCell ref="H5:V5"/>
    <mergeCell ref="W5:Y5"/>
    <mergeCell ref="Z5:AD5"/>
    <mergeCell ref="A6:C6"/>
    <mergeCell ref="D6:E6"/>
    <mergeCell ref="F6:H6"/>
    <mergeCell ref="I6:J6"/>
    <mergeCell ref="K6:O6"/>
    <mergeCell ref="P6:Q6"/>
    <mergeCell ref="R6:V6"/>
    <mergeCell ref="W6:X6"/>
    <mergeCell ref="Y6:AD6"/>
    <mergeCell ref="U8:AD8"/>
    <mergeCell ref="U9:V9"/>
    <mergeCell ref="W9:X9"/>
    <mergeCell ref="Y9:Z9"/>
    <mergeCell ref="AA9:AB9"/>
    <mergeCell ref="AC9:AD9"/>
    <mergeCell ref="A10:B10"/>
    <mergeCell ref="C10:G10"/>
    <mergeCell ref="H10:L10"/>
    <mergeCell ref="M10:N10"/>
    <mergeCell ref="O10:P10"/>
    <mergeCell ref="Q10:T10"/>
    <mergeCell ref="U10:V10"/>
    <mergeCell ref="W10:X10"/>
    <mergeCell ref="Y10:Z10"/>
    <mergeCell ref="AA10:AB10"/>
    <mergeCell ref="AC10:AD10"/>
    <mergeCell ref="A11:B11"/>
    <mergeCell ref="C11:G11"/>
    <mergeCell ref="H11:L11"/>
    <mergeCell ref="M11:N11"/>
    <mergeCell ref="O11:P11"/>
    <mergeCell ref="Q11:T11"/>
    <mergeCell ref="U11:V11"/>
    <mergeCell ref="W11:X11"/>
    <mergeCell ref="Y11:Z11"/>
    <mergeCell ref="AA11:AB11"/>
    <mergeCell ref="AC11:AD11"/>
    <mergeCell ref="A12:B12"/>
    <mergeCell ref="C12:G12"/>
    <mergeCell ref="H12:L12"/>
    <mergeCell ref="M12:N12"/>
    <mergeCell ref="O12:P12"/>
    <mergeCell ref="Q12:T12"/>
    <mergeCell ref="U12:V12"/>
    <mergeCell ref="W12:X12"/>
    <mergeCell ref="Y12:Z12"/>
    <mergeCell ref="AA12:AB12"/>
    <mergeCell ref="AC12:AD12"/>
    <mergeCell ref="A13:B13"/>
    <mergeCell ref="C13:G13"/>
    <mergeCell ref="H13:L13"/>
    <mergeCell ref="M13:N13"/>
    <mergeCell ref="O13:P13"/>
    <mergeCell ref="Q13:T13"/>
    <mergeCell ref="U13:V13"/>
    <mergeCell ref="W13:X13"/>
    <mergeCell ref="Y13:Z13"/>
    <mergeCell ref="AA13:AB13"/>
    <mergeCell ref="AC13:AD13"/>
    <mergeCell ref="A14:B14"/>
    <mergeCell ref="C14:G14"/>
    <mergeCell ref="H14:L14"/>
    <mergeCell ref="M14:N14"/>
    <mergeCell ref="O14:P14"/>
    <mergeCell ref="Q14:T14"/>
    <mergeCell ref="U14:V14"/>
    <mergeCell ref="W14:X14"/>
    <mergeCell ref="Y14:Z14"/>
    <mergeCell ref="AA14:AB14"/>
    <mergeCell ref="AC14:AD14"/>
    <mergeCell ref="A15:B15"/>
    <mergeCell ref="C15:G15"/>
    <mergeCell ref="H15:L15"/>
    <mergeCell ref="M15:N15"/>
    <mergeCell ref="O15:P15"/>
    <mergeCell ref="Q15:T15"/>
    <mergeCell ref="U15:V15"/>
    <mergeCell ref="W15:X15"/>
    <mergeCell ref="Y15:Z15"/>
    <mergeCell ref="AA15:AB15"/>
    <mergeCell ref="AC15:AD15"/>
    <mergeCell ref="A16:B16"/>
    <mergeCell ref="C16:G16"/>
    <mergeCell ref="H16:L16"/>
    <mergeCell ref="M16:N16"/>
    <mergeCell ref="O16:P16"/>
    <mergeCell ref="Q16:T16"/>
    <mergeCell ref="U16:V16"/>
    <mergeCell ref="W16:X16"/>
    <mergeCell ref="Y16:Z16"/>
    <mergeCell ref="AA16:AB16"/>
    <mergeCell ref="AC16:AD16"/>
    <mergeCell ref="A17:B17"/>
    <mergeCell ref="C17:G17"/>
    <mergeCell ref="H17:L17"/>
    <mergeCell ref="M17:N17"/>
    <mergeCell ref="O17:P17"/>
    <mergeCell ref="Q17:T17"/>
    <mergeCell ref="U17:V17"/>
    <mergeCell ref="W17:X17"/>
    <mergeCell ref="Y17:Z17"/>
    <mergeCell ref="AA17:AB17"/>
    <mergeCell ref="AC17:AD17"/>
    <mergeCell ref="A18:B18"/>
    <mergeCell ref="C18:G18"/>
    <mergeCell ref="H18:L18"/>
    <mergeCell ref="M18:N18"/>
    <mergeCell ref="O18:P18"/>
    <mergeCell ref="Q18:T18"/>
    <mergeCell ref="U18:V18"/>
    <mergeCell ref="W18:X18"/>
    <mergeCell ref="Y18:Z18"/>
    <mergeCell ref="AA18:AB18"/>
    <mergeCell ref="AC18:AD18"/>
    <mergeCell ref="A19:B19"/>
    <mergeCell ref="C19:G19"/>
    <mergeCell ref="H19:L19"/>
    <mergeCell ref="M19:N19"/>
    <mergeCell ref="O19:P19"/>
    <mergeCell ref="Q19:T19"/>
    <mergeCell ref="U19:V19"/>
    <mergeCell ref="W19:X19"/>
    <mergeCell ref="Y19:Z19"/>
    <mergeCell ref="AA19:AB19"/>
    <mergeCell ref="AC19:AD19"/>
    <mergeCell ref="A20:B20"/>
    <mergeCell ref="C20:G20"/>
    <mergeCell ref="H20:L20"/>
    <mergeCell ref="M20:N20"/>
    <mergeCell ref="O20:P20"/>
    <mergeCell ref="Q20:T20"/>
    <mergeCell ref="U20:V20"/>
    <mergeCell ref="W20:X20"/>
    <mergeCell ref="Y20:Z20"/>
    <mergeCell ref="AA20:AB20"/>
    <mergeCell ref="AC20:AD20"/>
    <mergeCell ref="L22:R22"/>
    <mergeCell ref="S22:W22"/>
    <mergeCell ref="X22:AB22"/>
    <mergeCell ref="Q23:R23"/>
    <mergeCell ref="S23:U23"/>
    <mergeCell ref="V23:W23"/>
    <mergeCell ref="X23:AB23"/>
    <mergeCell ref="A8:B9"/>
    <mergeCell ref="M8:N9"/>
    <mergeCell ref="O8:P9"/>
    <mergeCell ref="Q8:T9"/>
    <mergeCell ref="C8:G9"/>
    <mergeCell ref="H8:L9"/>
  </mergeCells>
  <dataValidations count="8">
    <dataValidation type="list" allowBlank="1" showInputMessage="1" showErrorMessage="1" sqref="F6 S23:S24">
      <formula1>",教諭,臨時講師,実習講師,実習教諭,学校職員"</formula1>
    </dataValidation>
    <dataValidation type="list" allowBlank="1" showInputMessage="1" showErrorMessage="1" sqref="C4:D4">
      <formula1>",青森,岩手,宮城,秋田,山形,福島"</formula1>
    </dataValidation>
    <dataValidation type="list" allowBlank="1" showInputMessage="1" showErrorMessage="1" sqref="O10:P20">
      <formula1>",AAA,AA,A,B,C,D,なし,ST"</formula1>
    </dataValidation>
    <dataValidation allowBlank="1" showInputMessage="1" showErrorMessage="1" imeMode="halfAlpha" sqref="E5:G5 R6:V6 Y6:AD6 Q10:T20"/>
    <dataValidation type="list" allowBlank="1" showInputMessage="1" showErrorMessage="1" sqref="R4">
      <formula1>",高等学校,工業高等専門学校"</formula1>
    </dataValidation>
    <dataValidation type="list" allowBlank="1" showInputMessage="1" showErrorMessage="1" sqref="Y4">
      <formula1>",全,定,通"</formula1>
    </dataValidation>
    <dataValidation type="list" allowBlank="1" showInputMessage="1" showErrorMessage="1" sqref="S22">
      <formula1>",高等学校長,工業高等専門学校長"</formula1>
    </dataValidation>
    <dataValidation type="list" allowBlank="1" showInputMessage="1" showErrorMessage="1" sqref="M10:M20">
      <formula1>",１,２,３,４"</formula1>
    </dataValidation>
  </dataValidations>
  <printOptions horizontalCentered="1" verticalCentered="1"/>
  <pageMargins left="0.71" right="0.71" top="0.55" bottom="0.3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42"/>
  <sheetViews>
    <sheetView view="pageBreakPreview" zoomScale="85" zoomScaleSheetLayoutView="85" zoomScalePageLayoutView="0" workbookViewId="0" topLeftCell="A1">
      <selection activeCell="U11" sqref="U11:V11"/>
    </sheetView>
  </sheetViews>
  <sheetFormatPr defaultColWidth="4.421875" defaultRowHeight="26.25" customHeight="1"/>
  <cols>
    <col min="1" max="31" width="4.421875" style="2" customWidth="1"/>
    <col min="32" max="32" width="5.421875" style="2" bestFit="1" customWidth="1"/>
    <col min="33" max="33" width="8.57421875" style="2" bestFit="1" customWidth="1"/>
    <col min="34" max="34" width="7.421875" style="2" bestFit="1" customWidth="1"/>
    <col min="35" max="36" width="6.421875" style="2" bestFit="1" customWidth="1"/>
    <col min="37" max="39" width="4.421875" style="2" customWidth="1"/>
    <col min="40" max="40" width="8.57421875" style="2" bestFit="1" customWidth="1"/>
    <col min="41" max="43" width="5.421875" style="2" bestFit="1" customWidth="1"/>
    <col min="44" max="16384" width="4.421875" style="2" customWidth="1"/>
  </cols>
  <sheetData>
    <row r="1" spans="1:30" ht="26.2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1:30" ht="26.25" customHeight="1">
      <c r="A2" s="37" t="s">
        <v>57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</row>
    <row r="3" spans="1:30" ht="14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25" ht="26.25" customHeight="1">
      <c r="A4" s="20" t="s">
        <v>2</v>
      </c>
      <c r="B4" s="20"/>
      <c r="C4" s="20"/>
      <c r="D4" s="38"/>
      <c r="E4" s="6" t="s">
        <v>3</v>
      </c>
      <c r="F4" s="20" t="s">
        <v>4</v>
      </c>
      <c r="G4" s="20"/>
      <c r="H4" s="20"/>
      <c r="I4" s="20"/>
      <c r="J4" s="20"/>
      <c r="K4" s="39"/>
      <c r="L4" s="40"/>
      <c r="M4" s="40"/>
      <c r="N4" s="40"/>
      <c r="O4" s="40"/>
      <c r="P4" s="40"/>
      <c r="Q4" s="40"/>
      <c r="R4" s="41" t="s">
        <v>5</v>
      </c>
      <c r="S4" s="41"/>
      <c r="T4" s="41"/>
      <c r="U4" s="41"/>
      <c r="V4" s="42"/>
      <c r="W4" s="43" t="s">
        <v>6</v>
      </c>
      <c r="X4" s="44"/>
      <c r="Y4" s="4"/>
    </row>
    <row r="5" spans="1:30" ht="26.25" customHeight="1">
      <c r="A5" s="20" t="s">
        <v>7</v>
      </c>
      <c r="B5" s="20"/>
      <c r="C5" s="20"/>
      <c r="D5" s="5" t="s">
        <v>8</v>
      </c>
      <c r="E5" s="32"/>
      <c r="F5" s="33"/>
      <c r="G5" s="34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6"/>
      <c r="W5" s="20" t="s">
        <v>9</v>
      </c>
      <c r="X5" s="20"/>
      <c r="Y5" s="20"/>
      <c r="Z5" s="20"/>
      <c r="AA5" s="20"/>
      <c r="AB5" s="20"/>
      <c r="AC5" s="20"/>
      <c r="AD5" s="20"/>
    </row>
    <row r="6" spans="1:30" s="1" customFormat="1" ht="26.25" customHeight="1">
      <c r="A6" s="24" t="s">
        <v>10</v>
      </c>
      <c r="B6" s="24"/>
      <c r="C6" s="24"/>
      <c r="D6" s="24" t="s">
        <v>11</v>
      </c>
      <c r="E6" s="24"/>
      <c r="F6" s="24"/>
      <c r="G6" s="24"/>
      <c r="H6" s="24"/>
      <c r="I6" s="24" t="s">
        <v>12</v>
      </c>
      <c r="J6" s="24"/>
      <c r="K6" s="24"/>
      <c r="L6" s="24"/>
      <c r="M6" s="24"/>
      <c r="N6" s="24"/>
      <c r="O6" s="24"/>
      <c r="P6" s="24" t="s">
        <v>13</v>
      </c>
      <c r="Q6" s="24"/>
      <c r="R6" s="28"/>
      <c r="S6" s="29"/>
      <c r="T6" s="29"/>
      <c r="U6" s="29"/>
      <c r="V6" s="30"/>
      <c r="W6" s="24" t="s">
        <v>14</v>
      </c>
      <c r="X6" s="24"/>
      <c r="Y6" s="31"/>
      <c r="Z6" s="29"/>
      <c r="AA6" s="29"/>
      <c r="AB6" s="29"/>
      <c r="AC6" s="29"/>
      <c r="AD6" s="30"/>
    </row>
    <row r="7" ht="9.75" customHeight="1"/>
    <row r="8" spans="1:30" ht="26.25" customHeight="1">
      <c r="A8" s="20" t="s">
        <v>15</v>
      </c>
      <c r="B8" s="20"/>
      <c r="C8" s="20" t="s">
        <v>16</v>
      </c>
      <c r="D8" s="20"/>
      <c r="E8" s="20"/>
      <c r="F8" s="20"/>
      <c r="G8" s="20"/>
      <c r="H8" s="20" t="s">
        <v>17</v>
      </c>
      <c r="I8" s="20"/>
      <c r="J8" s="20"/>
      <c r="K8" s="20"/>
      <c r="L8" s="20"/>
      <c r="M8" s="20" t="s">
        <v>18</v>
      </c>
      <c r="N8" s="20"/>
      <c r="O8" s="20" t="s">
        <v>19</v>
      </c>
      <c r="P8" s="20"/>
      <c r="Q8" s="21" t="s">
        <v>20</v>
      </c>
      <c r="R8" s="20"/>
      <c r="S8" s="20"/>
      <c r="T8" s="20"/>
      <c r="U8" s="20" t="s">
        <v>21</v>
      </c>
      <c r="V8" s="20"/>
      <c r="W8" s="20"/>
      <c r="X8" s="20"/>
      <c r="Y8" s="20"/>
      <c r="Z8" s="20"/>
      <c r="AA8" s="20"/>
      <c r="AB8" s="20"/>
      <c r="AC8" s="20"/>
      <c r="AD8" s="20"/>
    </row>
    <row r="9" spans="1:30" ht="26.2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>
        <v>500</v>
      </c>
      <c r="V9" s="20"/>
      <c r="W9" s="20">
        <v>1000</v>
      </c>
      <c r="X9" s="20"/>
      <c r="Y9" s="20">
        <v>1500</v>
      </c>
      <c r="Z9" s="20"/>
      <c r="AA9" s="20">
        <v>3000</v>
      </c>
      <c r="AB9" s="20"/>
      <c r="AC9" s="20"/>
      <c r="AD9" s="20"/>
    </row>
    <row r="10" spans="1:48" ht="22.5" customHeight="1">
      <c r="A10" s="24" t="s">
        <v>22</v>
      </c>
      <c r="B10" s="24"/>
      <c r="C10" s="22" t="s">
        <v>58</v>
      </c>
      <c r="D10" s="22"/>
      <c r="E10" s="22"/>
      <c r="F10" s="22"/>
      <c r="G10" s="22"/>
      <c r="H10" s="22" t="s">
        <v>59</v>
      </c>
      <c r="I10" s="22"/>
      <c r="J10" s="22"/>
      <c r="K10" s="22"/>
      <c r="L10" s="22"/>
      <c r="M10" s="25" t="s">
        <v>25</v>
      </c>
      <c r="N10" s="26"/>
      <c r="O10" s="27" t="s">
        <v>26</v>
      </c>
      <c r="P10" s="27"/>
      <c r="Q10" s="24">
        <v>12345678</v>
      </c>
      <c r="R10" s="24"/>
      <c r="S10" s="24"/>
      <c r="T10" s="24"/>
      <c r="U10" s="22">
        <v>37.22</v>
      </c>
      <c r="V10" s="22"/>
      <c r="W10" s="22" t="s">
        <v>27</v>
      </c>
      <c r="X10" s="22"/>
      <c r="Y10" s="22"/>
      <c r="Z10" s="22"/>
      <c r="AA10" s="22"/>
      <c r="AB10" s="22"/>
      <c r="AC10" s="22"/>
      <c r="AD10" s="22"/>
      <c r="AF10" s="2">
        <v>500</v>
      </c>
      <c r="AG10" s="2">
        <v>1000</v>
      </c>
      <c r="AH10" s="2">
        <v>1500</v>
      </c>
      <c r="AI10" s="2">
        <v>3000</v>
      </c>
      <c r="AJ10" s="2">
        <v>5000</v>
      </c>
      <c r="AM10" s="2">
        <v>500</v>
      </c>
      <c r="AN10" s="2">
        <v>1000</v>
      </c>
      <c r="AO10" s="2">
        <v>1500</v>
      </c>
      <c r="AP10" s="2">
        <v>3000</v>
      </c>
      <c r="AQ10" s="2">
        <v>5000</v>
      </c>
      <c r="AR10" s="2">
        <v>500</v>
      </c>
      <c r="AS10" s="2">
        <v>1000</v>
      </c>
      <c r="AT10" s="2">
        <v>1500</v>
      </c>
      <c r="AU10" s="2">
        <v>3000</v>
      </c>
      <c r="AV10" s="2">
        <v>5000</v>
      </c>
    </row>
    <row r="11" spans="1:48" ht="22.5" customHeight="1">
      <c r="A11" s="24"/>
      <c r="B11" s="24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5"/>
      <c r="N11" s="26"/>
      <c r="O11" s="27"/>
      <c r="P11" s="27"/>
      <c r="Q11" s="24"/>
      <c r="R11" s="24"/>
      <c r="S11" s="24"/>
      <c r="T11" s="24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F11" s="2">
        <f aca="true" t="shared" si="0" ref="AF11:AJ20">IF(AM11="","",IF(AM11="補",5,RANK(AM11,AM$11:AM$20,1)))</f>
      </c>
      <c r="AG11" s="2">
        <f t="shared" si="0"/>
      </c>
      <c r="AH11" s="2">
        <f t="shared" si="0"/>
      </c>
      <c r="AI11" s="2">
        <f t="shared" si="0"/>
      </c>
      <c r="AJ11" s="2">
        <f t="shared" si="0"/>
      </c>
      <c r="AK11" s="2">
        <f>IF(C11="","",C11)</f>
      </c>
      <c r="AL11" s="2">
        <f>IF(M11="","",M11)</f>
      </c>
      <c r="AM11" s="2">
        <f>IF(U11="","",U11)</f>
      </c>
      <c r="AN11" s="2">
        <f>IF(W11="","",IF(W11="補","補",VALUE(CONCATENATE(LEFT(W11,1),MID(W11,3,2),RIGHT(W11,2)))))</f>
      </c>
      <c r="AO11" s="2">
        <f>IF(Y11="","",IF(Y11="補","補",VALUE(CONCATENATE(LEFT(Y11,1),MID(Y11,3,2),RIGHT(Y11,2)))))</f>
      </c>
      <c r="AP11" s="2">
        <f>IF(AA11="","",IF(AA11="補","補",VALUE(CONCATENATE(LEFT(AA11,1),MID(AA11,3,2),RIGHT(AA11,2)))))</f>
      </c>
      <c r="AQ11" s="2">
        <f>IF(AC11="","",IF(AC11="補","補",VALUE(CONCATENATE(LEFT(AC11,1),MID(AC11,3,2),RIGHT(AC11,2)))))</f>
      </c>
      <c r="AR11" s="2">
        <f>IF(AA11="","",IF(AA11="補","補",VALUE(LEFT(AA11,4))))</f>
      </c>
      <c r="AS11" s="2">
        <f>IF(W11="","",IF(W11="補","補",W11))</f>
      </c>
      <c r="AT11" s="2">
        <f>IF(Y11="","",IF(Y11="補","補",Y11))</f>
      </c>
      <c r="AU11" s="2">
        <f>IF(AA11="","",IF(AA11="補","補",AA11))</f>
      </c>
      <c r="AV11" s="2">
        <f>IF(AC11="","",IF(AC11="補","補",AC11))</f>
      </c>
    </row>
    <row r="12" spans="1:48" ht="22.5" customHeight="1">
      <c r="A12" s="24"/>
      <c r="B12" s="24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5"/>
      <c r="N12" s="26"/>
      <c r="O12" s="27"/>
      <c r="P12" s="27"/>
      <c r="Q12" s="24"/>
      <c r="R12" s="24"/>
      <c r="S12" s="24"/>
      <c r="T12" s="24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F12" s="2">
        <f t="shared" si="0"/>
      </c>
      <c r="AG12" s="2">
        <f t="shared" si="0"/>
      </c>
      <c r="AH12" s="2">
        <f t="shared" si="0"/>
      </c>
      <c r="AI12" s="2">
        <f t="shared" si="0"/>
      </c>
      <c r="AJ12" s="2">
        <f t="shared" si="0"/>
      </c>
      <c r="AK12" s="2">
        <f aca="true" t="shared" si="1" ref="AK12:AK20">IF(C12="","",C12)</f>
      </c>
      <c r="AL12" s="2">
        <f aca="true" t="shared" si="2" ref="AL12:AL20">IF(M12="","",M12)</f>
      </c>
      <c r="AM12" s="16">
        <f aca="true" t="shared" si="3" ref="AM12:AM20">IF(U12="","",U12)</f>
      </c>
      <c r="AN12" s="2">
        <f aca="true" t="shared" si="4" ref="AN12:AN20">IF(W12="","",IF(W12="補","補",VALUE(CONCATENATE(LEFT(W12,1),MID(W12,3,2),RIGHT(W12,2)))))</f>
      </c>
      <c r="AO12" s="2">
        <f aca="true" t="shared" si="5" ref="AO12:AO20">IF(Y12="","",IF(Y12="補","補",VALUE(CONCATENATE(LEFT(Y12,1),MID(Y12,3,2),RIGHT(Y12,2)))))</f>
      </c>
      <c r="AP12" s="2">
        <f aca="true" t="shared" si="6" ref="AP12:AP20">IF(AA12="","",IF(AA12="補","補",VALUE(CONCATENATE(LEFT(AA12,1),MID(AA12,3,2),RIGHT(AA12,2)))))</f>
      </c>
      <c r="AQ12" s="2">
        <f aca="true" t="shared" si="7" ref="AQ12:AQ20">IF(AC12="","",IF(AC12="補","補",VALUE(CONCATENATE(LEFT(AC12,1),MID(AC12,3,2),RIGHT(AC12,2)))))</f>
      </c>
      <c r="AS12" s="2">
        <f aca="true" t="shared" si="8" ref="AS12:AS20">IF(W12="","",IF(W12="補","補",W12))</f>
      </c>
      <c r="AT12" s="2">
        <f aca="true" t="shared" si="9" ref="AT12:AT20">IF(Y12="","",IF(Y12="補","補",Y12))</f>
      </c>
      <c r="AU12" s="2">
        <f aca="true" t="shared" si="10" ref="AU12:AU20">IF(AA12="","",IF(AA12="補","補",AA12))</f>
      </c>
      <c r="AV12" s="2">
        <f aca="true" t="shared" si="11" ref="AV12:AV20">IF(AC12="","",IF(AC12="補","補",AC12))</f>
      </c>
    </row>
    <row r="13" spans="1:48" ht="22.5" customHeight="1">
      <c r="A13" s="24"/>
      <c r="B13" s="24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5"/>
      <c r="N13" s="26"/>
      <c r="O13" s="27"/>
      <c r="P13" s="27"/>
      <c r="Q13" s="24"/>
      <c r="R13" s="24"/>
      <c r="S13" s="24"/>
      <c r="T13" s="24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F13" s="2">
        <f>IF(AM13="","",IF(AM13="補",5,RANK(AM13,AM$11:AM$20,1)))</f>
      </c>
      <c r="AG13" s="2">
        <f t="shared" si="0"/>
      </c>
      <c r="AH13" s="2">
        <f t="shared" si="0"/>
      </c>
      <c r="AI13" s="2">
        <f t="shared" si="0"/>
      </c>
      <c r="AJ13" s="2">
        <f t="shared" si="0"/>
      </c>
      <c r="AK13" s="2">
        <f t="shared" si="1"/>
      </c>
      <c r="AL13" s="2">
        <f t="shared" si="2"/>
      </c>
      <c r="AM13" s="16">
        <f t="shared" si="3"/>
      </c>
      <c r="AN13" s="2">
        <f t="shared" si="4"/>
      </c>
      <c r="AO13" s="2">
        <f t="shared" si="5"/>
      </c>
      <c r="AP13" s="2">
        <f t="shared" si="6"/>
      </c>
      <c r="AQ13" s="2">
        <f t="shared" si="7"/>
      </c>
      <c r="AS13" s="2">
        <f t="shared" si="8"/>
      </c>
      <c r="AT13" s="2">
        <f t="shared" si="9"/>
      </c>
      <c r="AU13" s="2">
        <f t="shared" si="10"/>
      </c>
      <c r="AV13" s="2">
        <f t="shared" si="11"/>
      </c>
    </row>
    <row r="14" spans="1:48" ht="22.5" customHeight="1">
      <c r="A14" s="24"/>
      <c r="B14" s="24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5"/>
      <c r="N14" s="26"/>
      <c r="O14" s="27"/>
      <c r="P14" s="27"/>
      <c r="Q14" s="24"/>
      <c r="R14" s="24"/>
      <c r="S14" s="24"/>
      <c r="T14" s="24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F14" s="2">
        <f aca="true" t="shared" si="12" ref="AF14:AF20">IF(AM14="","",IF(AM14="補",5,RANK(AM14,AM$11:AM$20,1)))</f>
      </c>
      <c r="AG14" s="2">
        <f t="shared" si="0"/>
      </c>
      <c r="AH14" s="2">
        <f t="shared" si="0"/>
      </c>
      <c r="AI14" s="2">
        <f t="shared" si="0"/>
      </c>
      <c r="AJ14" s="2">
        <f t="shared" si="0"/>
      </c>
      <c r="AK14" s="2">
        <f t="shared" si="1"/>
      </c>
      <c r="AL14" s="2">
        <f t="shared" si="2"/>
      </c>
      <c r="AM14" s="16">
        <f t="shared" si="3"/>
      </c>
      <c r="AN14" s="2">
        <f t="shared" si="4"/>
      </c>
      <c r="AO14" s="2">
        <f t="shared" si="5"/>
      </c>
      <c r="AP14" s="2">
        <f t="shared" si="6"/>
      </c>
      <c r="AQ14" s="2">
        <f t="shared" si="7"/>
      </c>
      <c r="AS14" s="2">
        <f t="shared" si="8"/>
      </c>
      <c r="AT14" s="2">
        <f t="shared" si="9"/>
      </c>
      <c r="AU14" s="2">
        <f t="shared" si="10"/>
      </c>
      <c r="AV14" s="2">
        <f t="shared" si="11"/>
      </c>
    </row>
    <row r="15" spans="1:48" ht="22.5" customHeight="1">
      <c r="A15" s="24"/>
      <c r="B15" s="24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5"/>
      <c r="N15" s="26"/>
      <c r="O15" s="27"/>
      <c r="P15" s="27"/>
      <c r="Q15" s="24"/>
      <c r="R15" s="24"/>
      <c r="S15" s="24"/>
      <c r="T15" s="24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F15" s="2">
        <f t="shared" si="12"/>
      </c>
      <c r="AG15" s="2">
        <f t="shared" si="0"/>
      </c>
      <c r="AH15" s="2">
        <f t="shared" si="0"/>
      </c>
      <c r="AI15" s="2">
        <f t="shared" si="0"/>
      </c>
      <c r="AJ15" s="2">
        <f t="shared" si="0"/>
      </c>
      <c r="AK15" s="2">
        <f t="shared" si="1"/>
      </c>
      <c r="AL15" s="2">
        <f t="shared" si="2"/>
      </c>
      <c r="AM15" s="16">
        <f t="shared" si="3"/>
      </c>
      <c r="AN15" s="2">
        <f t="shared" si="4"/>
      </c>
      <c r="AO15" s="2">
        <f t="shared" si="5"/>
      </c>
      <c r="AP15" s="2">
        <f t="shared" si="6"/>
      </c>
      <c r="AQ15" s="2">
        <f t="shared" si="7"/>
      </c>
      <c r="AS15" s="2">
        <f t="shared" si="8"/>
      </c>
      <c r="AT15" s="2">
        <f t="shared" si="9"/>
      </c>
      <c r="AU15" s="2">
        <f t="shared" si="10"/>
      </c>
      <c r="AV15" s="2">
        <f t="shared" si="11"/>
      </c>
    </row>
    <row r="16" spans="1:48" ht="22.5" customHeight="1">
      <c r="A16" s="24"/>
      <c r="B16" s="24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5"/>
      <c r="N16" s="26"/>
      <c r="O16" s="27"/>
      <c r="P16" s="27"/>
      <c r="Q16" s="24"/>
      <c r="R16" s="24"/>
      <c r="S16" s="24"/>
      <c r="T16" s="24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F16" s="2">
        <f t="shared" si="12"/>
      </c>
      <c r="AG16" s="2">
        <f t="shared" si="0"/>
      </c>
      <c r="AH16" s="2">
        <f t="shared" si="0"/>
      </c>
      <c r="AI16" s="2">
        <f t="shared" si="0"/>
      </c>
      <c r="AJ16" s="2">
        <f t="shared" si="0"/>
      </c>
      <c r="AK16" s="2">
        <f t="shared" si="1"/>
      </c>
      <c r="AL16" s="2">
        <f t="shared" si="2"/>
      </c>
      <c r="AM16" s="16">
        <f t="shared" si="3"/>
      </c>
      <c r="AN16" s="2">
        <f t="shared" si="4"/>
      </c>
      <c r="AO16" s="2">
        <f t="shared" si="5"/>
      </c>
      <c r="AP16" s="2">
        <f t="shared" si="6"/>
      </c>
      <c r="AQ16" s="2">
        <f t="shared" si="7"/>
      </c>
      <c r="AS16" s="2">
        <f t="shared" si="8"/>
      </c>
      <c r="AT16" s="2">
        <f t="shared" si="9"/>
      </c>
      <c r="AU16" s="2">
        <f t="shared" si="10"/>
      </c>
      <c r="AV16" s="2">
        <f t="shared" si="11"/>
      </c>
    </row>
    <row r="17" spans="1:48" ht="22.5" customHeight="1">
      <c r="A17" s="24"/>
      <c r="B17" s="24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5"/>
      <c r="N17" s="26"/>
      <c r="O17" s="27"/>
      <c r="P17" s="27"/>
      <c r="Q17" s="24"/>
      <c r="R17" s="24"/>
      <c r="S17" s="24"/>
      <c r="T17" s="24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F17" s="2">
        <f t="shared" si="12"/>
      </c>
      <c r="AG17" s="2">
        <f t="shared" si="0"/>
      </c>
      <c r="AH17" s="2">
        <f t="shared" si="0"/>
      </c>
      <c r="AI17" s="2">
        <f t="shared" si="0"/>
      </c>
      <c r="AJ17" s="2">
        <f t="shared" si="0"/>
      </c>
      <c r="AK17" s="2">
        <f t="shared" si="1"/>
      </c>
      <c r="AL17" s="2">
        <f t="shared" si="2"/>
      </c>
      <c r="AM17" s="16">
        <f t="shared" si="3"/>
      </c>
      <c r="AN17" s="2">
        <f t="shared" si="4"/>
      </c>
      <c r="AO17" s="2">
        <f t="shared" si="5"/>
      </c>
      <c r="AP17" s="2">
        <f t="shared" si="6"/>
      </c>
      <c r="AQ17" s="2">
        <f t="shared" si="7"/>
      </c>
      <c r="AS17" s="2">
        <f t="shared" si="8"/>
      </c>
      <c r="AT17" s="2">
        <f t="shared" si="9"/>
      </c>
      <c r="AU17" s="2">
        <f t="shared" si="10"/>
      </c>
      <c r="AV17" s="2">
        <f t="shared" si="11"/>
      </c>
    </row>
    <row r="18" spans="1:48" ht="22.5" customHeight="1">
      <c r="A18" s="24"/>
      <c r="B18" s="24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5"/>
      <c r="N18" s="26"/>
      <c r="O18" s="27"/>
      <c r="P18" s="27"/>
      <c r="Q18" s="24"/>
      <c r="R18" s="24"/>
      <c r="S18" s="24"/>
      <c r="T18" s="24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F18" s="2">
        <f t="shared" si="12"/>
      </c>
      <c r="AG18" s="2">
        <f t="shared" si="0"/>
      </c>
      <c r="AH18" s="2">
        <f t="shared" si="0"/>
      </c>
      <c r="AI18" s="2">
        <f t="shared" si="0"/>
      </c>
      <c r="AJ18" s="2">
        <f t="shared" si="0"/>
      </c>
      <c r="AK18" s="2">
        <f t="shared" si="1"/>
      </c>
      <c r="AL18" s="2">
        <f t="shared" si="2"/>
      </c>
      <c r="AM18" s="16">
        <f t="shared" si="3"/>
      </c>
      <c r="AN18" s="2">
        <f t="shared" si="4"/>
      </c>
      <c r="AO18" s="2">
        <f t="shared" si="5"/>
      </c>
      <c r="AP18" s="2">
        <f t="shared" si="6"/>
      </c>
      <c r="AQ18" s="2">
        <f t="shared" si="7"/>
      </c>
      <c r="AS18" s="2">
        <f t="shared" si="8"/>
      </c>
      <c r="AT18" s="2">
        <f t="shared" si="9"/>
      </c>
      <c r="AU18" s="2">
        <f t="shared" si="10"/>
      </c>
      <c r="AV18" s="2">
        <f t="shared" si="11"/>
      </c>
    </row>
    <row r="19" spans="1:48" ht="22.5" customHeight="1">
      <c r="A19" s="24"/>
      <c r="B19" s="24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5"/>
      <c r="N19" s="26"/>
      <c r="O19" s="27"/>
      <c r="P19" s="27"/>
      <c r="Q19" s="24"/>
      <c r="R19" s="24"/>
      <c r="S19" s="24"/>
      <c r="T19" s="24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F19" s="2">
        <f t="shared" si="12"/>
      </c>
      <c r="AG19" s="2">
        <f t="shared" si="0"/>
      </c>
      <c r="AH19" s="2">
        <f t="shared" si="0"/>
      </c>
      <c r="AI19" s="2">
        <f t="shared" si="0"/>
      </c>
      <c r="AJ19" s="2">
        <f t="shared" si="0"/>
      </c>
      <c r="AK19" s="2">
        <f t="shared" si="1"/>
      </c>
      <c r="AL19" s="2">
        <f t="shared" si="2"/>
      </c>
      <c r="AM19" s="16">
        <f t="shared" si="3"/>
      </c>
      <c r="AN19" s="2">
        <f t="shared" si="4"/>
      </c>
      <c r="AO19" s="2">
        <f t="shared" si="5"/>
      </c>
      <c r="AP19" s="2">
        <f t="shared" si="6"/>
      </c>
      <c r="AQ19" s="2">
        <f t="shared" si="7"/>
      </c>
      <c r="AS19" s="2">
        <f t="shared" si="8"/>
      </c>
      <c r="AT19" s="2">
        <f t="shared" si="9"/>
      </c>
      <c r="AU19" s="2">
        <f t="shared" si="10"/>
      </c>
      <c r="AV19" s="2">
        <f t="shared" si="11"/>
      </c>
    </row>
    <row r="20" spans="1:48" ht="22.5" customHeight="1">
      <c r="A20" s="24"/>
      <c r="B20" s="24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5"/>
      <c r="N20" s="26"/>
      <c r="O20" s="27"/>
      <c r="P20" s="27"/>
      <c r="Q20" s="24"/>
      <c r="R20" s="24"/>
      <c r="S20" s="24"/>
      <c r="T20" s="24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F20" s="2">
        <f t="shared" si="12"/>
      </c>
      <c r="AG20" s="2">
        <f t="shared" si="0"/>
      </c>
      <c r="AH20" s="2">
        <f t="shared" si="0"/>
      </c>
      <c r="AI20" s="2">
        <f t="shared" si="0"/>
      </c>
      <c r="AJ20" s="2">
        <f t="shared" si="0"/>
      </c>
      <c r="AK20" s="2">
        <f t="shared" si="1"/>
      </c>
      <c r="AL20" s="2">
        <f t="shared" si="2"/>
      </c>
      <c r="AM20" s="16">
        <f t="shared" si="3"/>
      </c>
      <c r="AN20" s="2">
        <f t="shared" si="4"/>
      </c>
      <c r="AO20" s="2">
        <f t="shared" si="5"/>
      </c>
      <c r="AP20" s="2">
        <f t="shared" si="6"/>
      </c>
      <c r="AQ20" s="2">
        <f t="shared" si="7"/>
      </c>
      <c r="AS20" s="2">
        <f t="shared" si="8"/>
      </c>
      <c r="AT20" s="2">
        <f t="shared" si="9"/>
      </c>
      <c r="AU20" s="2">
        <f t="shared" si="10"/>
      </c>
      <c r="AV20" s="2">
        <f t="shared" si="11"/>
      </c>
    </row>
    <row r="21" spans="1:36" ht="37.5" customHeight="1">
      <c r="A21" s="2" t="s">
        <v>28</v>
      </c>
      <c r="AF21" s="2">
        <f>COUNTIF(AF11:AF20,"&lt;5")</f>
        <v>0</v>
      </c>
      <c r="AG21" s="2">
        <f>COUNTIF(AG11:AG20,"&lt;5")</f>
        <v>0</v>
      </c>
      <c r="AH21" s="2">
        <f>COUNTIF(AH11:AH20,"&lt;5")</f>
        <v>0</v>
      </c>
      <c r="AI21" s="2">
        <f>COUNTIF(AI11:AI20,"&lt;5")</f>
        <v>0</v>
      </c>
      <c r="AJ21" s="2">
        <f>COUNTIF(AJ11:AJ20,"&lt;5")</f>
        <v>0</v>
      </c>
    </row>
    <row r="22" spans="3:36" ht="37.5" customHeight="1">
      <c r="C22" s="7"/>
      <c r="D22" s="8" t="s">
        <v>29</v>
      </c>
      <c r="E22" s="9"/>
      <c r="F22" s="10" t="s">
        <v>30</v>
      </c>
      <c r="G22" s="9"/>
      <c r="H22" s="10" t="s">
        <v>31</v>
      </c>
      <c r="I22" s="9"/>
      <c r="J22" s="10" t="s">
        <v>32</v>
      </c>
      <c r="L22" s="18">
        <f>IF(K4="","",K4)</f>
      </c>
      <c r="M22" s="18"/>
      <c r="N22" s="18"/>
      <c r="O22" s="18"/>
      <c r="P22" s="18"/>
      <c r="Q22" s="18"/>
      <c r="R22" s="18"/>
      <c r="S22" s="23" t="s">
        <v>33</v>
      </c>
      <c r="T22" s="23"/>
      <c r="U22" s="23"/>
      <c r="V22" s="23"/>
      <c r="W22" s="23"/>
      <c r="X22" s="18"/>
      <c r="Y22" s="18"/>
      <c r="Z22" s="18"/>
      <c r="AA22" s="18"/>
      <c r="AB22" s="18"/>
      <c r="AC22" s="7" t="s">
        <v>34</v>
      </c>
      <c r="AF22" s="2">
        <f>COUNTIF(AF11:AF20,5)</f>
        <v>0</v>
      </c>
      <c r="AG22" s="2">
        <f>COUNTIF(AG11:AG20,5)</f>
        <v>0</v>
      </c>
      <c r="AH22" s="2">
        <f>COUNTIF(AH11:AH20,5)</f>
        <v>0</v>
      </c>
      <c r="AI22" s="2">
        <f>COUNTIF(AI11:AI20,5)</f>
        <v>0</v>
      </c>
      <c r="AJ22" s="2">
        <f>COUNTIF(AJ11:AJ20,5)</f>
        <v>0</v>
      </c>
    </row>
    <row r="23" spans="12:36" ht="37.5" customHeight="1">
      <c r="L23" s="7" t="s">
        <v>35</v>
      </c>
      <c r="M23" s="7"/>
      <c r="N23" s="7"/>
      <c r="O23" s="7"/>
      <c r="P23" s="7"/>
      <c r="Q23" s="17" t="s">
        <v>11</v>
      </c>
      <c r="R23" s="17"/>
      <c r="S23" s="18"/>
      <c r="T23" s="18"/>
      <c r="U23" s="18"/>
      <c r="V23" s="17" t="s">
        <v>12</v>
      </c>
      <c r="W23" s="17"/>
      <c r="X23" s="19"/>
      <c r="Y23" s="19"/>
      <c r="Z23" s="19"/>
      <c r="AA23" s="19"/>
      <c r="AB23" s="19"/>
      <c r="AC23" s="7" t="s">
        <v>34</v>
      </c>
      <c r="AF23" s="2">
        <v>500</v>
      </c>
      <c r="AG23" s="2">
        <f>IF(AF21=0,"",1)</f>
      </c>
      <c r="AH23" s="2">
        <f>#N/A</f>
      </c>
      <c r="AI23" s="2">
        <f>#N/A</f>
      </c>
      <c r="AJ23" s="2">
        <f>#N/A</f>
      </c>
    </row>
    <row r="24" spans="12:36" ht="37.5" customHeight="1">
      <c r="L24" s="7"/>
      <c r="M24" s="7"/>
      <c r="N24" s="7"/>
      <c r="O24" s="7"/>
      <c r="P24" s="7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7"/>
      <c r="AF24" s="2">
        <v>500</v>
      </c>
      <c r="AG24" s="2">
        <f>IF($AF$21&gt;=2,2,IF($AF$22=1,5,""))</f>
      </c>
      <c r="AH24" s="2">
        <f>#N/A</f>
      </c>
      <c r="AI24" s="2">
        <f>#N/A</f>
      </c>
      <c r="AJ24" s="2">
        <f>#N/A</f>
      </c>
    </row>
    <row r="25" spans="2:36" ht="26.25" customHeight="1">
      <c r="B25" s="11" t="s">
        <v>36</v>
      </c>
      <c r="AF25" s="2">
        <v>500</v>
      </c>
      <c r="AG25" s="2">
        <f>IF($AF$21+$AF$22&gt;=3,5,IF($AF$21=3,3,""))</f>
      </c>
      <c r="AH25" s="2">
        <f>#N/A</f>
      </c>
      <c r="AI25" s="2">
        <f>#N/A</f>
      </c>
      <c r="AJ25" s="2">
        <f>#N/A</f>
      </c>
    </row>
    <row r="26" spans="1:36" ht="26.25" customHeight="1">
      <c r="A26" s="12"/>
      <c r="B26" s="13" t="s">
        <v>37</v>
      </c>
      <c r="C26" s="14" t="s">
        <v>38</v>
      </c>
      <c r="AF26" s="2">
        <v>500</v>
      </c>
      <c r="AG26" s="2">
        <f>IF($AF$21+$AF$22&gt;=4,5,IF($AF$21=4,4,""))</f>
      </c>
      <c r="AH26" s="2">
        <f>#N/A</f>
      </c>
      <c r="AI26" s="2">
        <f>#N/A</f>
      </c>
      <c r="AJ26" s="2">
        <f>#N/A</f>
      </c>
    </row>
    <row r="27" spans="1:36" ht="26.25" customHeight="1">
      <c r="A27" s="14"/>
      <c r="B27" s="13" t="s">
        <v>25</v>
      </c>
      <c r="C27" s="2" t="s">
        <v>39</v>
      </c>
      <c r="AF27" s="2">
        <v>1000</v>
      </c>
      <c r="AG27" s="2">
        <f>IF(AG21=0,"",1)</f>
      </c>
      <c r="AH27" s="2">
        <f>#N/A</f>
      </c>
      <c r="AI27" s="2">
        <f>#N/A</f>
      </c>
      <c r="AJ27" s="2">
        <f>#N/A</f>
      </c>
    </row>
    <row r="28" spans="1:36" ht="26.25" customHeight="1">
      <c r="A28" s="14"/>
      <c r="B28" s="13"/>
      <c r="C28" s="2" t="s">
        <v>40</v>
      </c>
      <c r="AF28" s="2">
        <v>1000</v>
      </c>
      <c r="AG28" s="2">
        <f>IF($AG$21&gt;=2,2,IF($AG$22=1,5,""))</f>
      </c>
      <c r="AH28" s="2">
        <f>#N/A</f>
      </c>
      <c r="AI28" s="2">
        <f>#N/A</f>
      </c>
      <c r="AJ28" s="2">
        <f>IF(AG28="","",INDEX($AF$11:$AV$20,MATCH(AG28,$AF$11:$AF$20,0),14))</f>
      </c>
    </row>
    <row r="29" spans="1:36" ht="26.25" customHeight="1">
      <c r="A29" s="14"/>
      <c r="B29" s="13" t="s">
        <v>41</v>
      </c>
      <c r="C29" s="14" t="s">
        <v>42</v>
      </c>
      <c r="AF29" s="2">
        <v>1000</v>
      </c>
      <c r="AG29" s="2">
        <f>IF($AG$21=3,3,IF($AG$21+$AG$22=3,5,""))</f>
      </c>
      <c r="AH29" s="2">
        <f>#N/A</f>
      </c>
      <c r="AI29" s="2">
        <f>#N/A</f>
      </c>
      <c r="AJ29" s="2">
        <f>#N/A</f>
      </c>
    </row>
    <row r="30" spans="1:36" ht="26.25" customHeight="1">
      <c r="A30" s="14"/>
      <c r="B30" s="13" t="s">
        <v>43</v>
      </c>
      <c r="C30" s="14" t="s">
        <v>44</v>
      </c>
      <c r="AF30" s="2">
        <v>1000</v>
      </c>
      <c r="AG30" s="2">
        <f>IF($AG$21=4,4,IF($AG$21+$AG$22=4,5,""))</f>
      </c>
      <c r="AH30" s="2">
        <f>#N/A</f>
      </c>
      <c r="AI30" s="2">
        <f>#N/A</f>
      </c>
      <c r="AJ30" s="2">
        <f>#N/A</f>
      </c>
    </row>
    <row r="31" spans="1:36" ht="26.25" customHeight="1">
      <c r="A31" s="14"/>
      <c r="B31" s="13" t="s">
        <v>45</v>
      </c>
      <c r="C31" s="14" t="s">
        <v>46</v>
      </c>
      <c r="AF31" s="2">
        <v>1500</v>
      </c>
      <c r="AG31" s="2">
        <f>IF(AH21=0,"",1)</f>
      </c>
      <c r="AH31" s="2">
        <f>#N/A</f>
      </c>
      <c r="AI31" s="2">
        <f>#N/A</f>
      </c>
      <c r="AJ31" s="2">
        <f>#N/A</f>
      </c>
    </row>
    <row r="32" spans="1:36" ht="26.25" customHeight="1">
      <c r="A32" s="14"/>
      <c r="B32" s="13" t="s">
        <v>47</v>
      </c>
      <c r="C32" s="14" t="s">
        <v>48</v>
      </c>
      <c r="AF32" s="2">
        <v>1500</v>
      </c>
      <c r="AG32" s="2">
        <f>IF($AH$21&gt;=2,2,IF($AH$22=1,5,""))</f>
      </c>
      <c r="AH32" s="2">
        <f>#N/A</f>
      </c>
      <c r="AI32" s="2">
        <f>#N/A</f>
      </c>
      <c r="AJ32" s="2">
        <f>#N/A</f>
      </c>
    </row>
    <row r="33" spans="1:36" ht="26.25" customHeight="1">
      <c r="A33" s="14"/>
      <c r="B33" s="13" t="s">
        <v>49</v>
      </c>
      <c r="C33" s="14" t="s">
        <v>50</v>
      </c>
      <c r="AF33" s="2">
        <v>1500</v>
      </c>
      <c r="AG33" s="2">
        <f>IF($AH$21=3,3,IF($AH$21+$AH$22=3,5,""))</f>
      </c>
      <c r="AH33" s="2">
        <f>#N/A</f>
      </c>
      <c r="AI33" s="2">
        <f>#N/A</f>
      </c>
      <c r="AJ33" s="2">
        <f>#N/A</f>
      </c>
    </row>
    <row r="34" spans="1:36" ht="26.25" customHeight="1">
      <c r="A34" s="14"/>
      <c r="B34" s="13" t="s">
        <v>51</v>
      </c>
      <c r="C34" s="14" t="s">
        <v>52</v>
      </c>
      <c r="AF34" s="2">
        <v>1500</v>
      </c>
      <c r="AG34" s="2">
        <f>IF($AG$21=4,4,IF($AG$21+$AG$22=4,5,""))</f>
      </c>
      <c r="AH34" s="2">
        <f>#N/A</f>
      </c>
      <c r="AI34" s="2">
        <f>#N/A</f>
      </c>
      <c r="AJ34" s="2">
        <f>#N/A</f>
      </c>
    </row>
    <row r="35" spans="1:36" ht="26.25" customHeight="1">
      <c r="A35" s="14"/>
      <c r="B35" s="13" t="s">
        <v>53</v>
      </c>
      <c r="C35" s="14" t="s">
        <v>54</v>
      </c>
      <c r="AF35" s="2">
        <v>3000</v>
      </c>
      <c r="AG35" s="2">
        <f>IF(AI21=0,"",1)</f>
      </c>
      <c r="AH35" s="2">
        <f>#N/A</f>
      </c>
      <c r="AI35" s="2">
        <f>#N/A</f>
      </c>
      <c r="AJ35" s="2">
        <f>#N/A</f>
      </c>
    </row>
    <row r="36" spans="1:36" ht="26.25" customHeight="1">
      <c r="A36" s="14"/>
      <c r="B36" s="13" t="s">
        <v>55</v>
      </c>
      <c r="C36" s="14" t="s">
        <v>56</v>
      </c>
      <c r="AF36" s="2">
        <v>3000</v>
      </c>
      <c r="AG36" s="2">
        <f>IF($AI$21&gt;=2,2,IF($AI$22=1,5,""))</f>
      </c>
      <c r="AH36" s="2">
        <f>#N/A</f>
      </c>
      <c r="AI36" s="2">
        <f>#N/A</f>
      </c>
      <c r="AJ36" s="2">
        <f>#N/A</f>
      </c>
    </row>
    <row r="37" spans="1:36" ht="26.25" customHeight="1">
      <c r="A37" s="14"/>
      <c r="B37" s="13"/>
      <c r="C37" s="14"/>
      <c r="AF37" s="2">
        <v>3000</v>
      </c>
      <c r="AG37" s="2">
        <f>IF($AI$21+$AI$22=3,5,IF($AI$21=3,3,""))</f>
      </c>
      <c r="AH37" s="2">
        <f>#N/A</f>
      </c>
      <c r="AI37" s="2">
        <f>#N/A</f>
      </c>
      <c r="AJ37" s="2">
        <f>#N/A</f>
      </c>
    </row>
    <row r="38" spans="1:36" ht="26.25" customHeight="1">
      <c r="A38" s="14"/>
      <c r="B38" s="13"/>
      <c r="C38" s="14"/>
      <c r="AF38" s="2">
        <v>3000</v>
      </c>
      <c r="AG38" s="2">
        <f>IF($AI$21+$AI$22=4,5,IF($AI$21=4,4,""))</f>
      </c>
      <c r="AH38" s="2">
        <f>#N/A</f>
      </c>
      <c r="AI38" s="2">
        <f>#N/A</f>
      </c>
      <c r="AJ38" s="2">
        <f>#N/A</f>
      </c>
    </row>
    <row r="39" spans="32:36" ht="26.25" customHeight="1">
      <c r="AF39" s="2">
        <v>5000</v>
      </c>
      <c r="AG39" s="2">
        <f>IF(AJ21=0,"",1)</f>
      </c>
      <c r="AH39" s="2">
        <f>#N/A</f>
      </c>
      <c r="AI39" s="2">
        <f>#N/A</f>
      </c>
      <c r="AJ39" s="2">
        <f>#N/A</f>
      </c>
    </row>
    <row r="40" spans="32:36" ht="26.25" customHeight="1">
      <c r="AF40" s="2">
        <v>5000</v>
      </c>
      <c r="AG40" s="2">
        <f>IF($AJ$21&gt;=2,2,IF($AJ$22=1,5,""))</f>
      </c>
      <c r="AH40" s="2">
        <f>#N/A</f>
      </c>
      <c r="AI40" s="2">
        <f>#N/A</f>
      </c>
      <c r="AJ40" s="2">
        <f>#N/A</f>
      </c>
    </row>
    <row r="41" spans="32:36" ht="26.25" customHeight="1">
      <c r="AF41" s="2">
        <v>5000</v>
      </c>
      <c r="AG41" s="2">
        <f>IF($AJ$21+$AJ$22=3,5,IF($AJ$21=3,3,""))</f>
      </c>
      <c r="AH41" s="2">
        <f>#N/A</f>
      </c>
      <c r="AI41" s="2">
        <f>#N/A</f>
      </c>
      <c r="AJ41" s="2">
        <f>#N/A</f>
      </c>
    </row>
    <row r="42" spans="32:36" ht="26.25" customHeight="1">
      <c r="AF42" s="2">
        <v>5000</v>
      </c>
      <c r="AG42" s="2">
        <f>IF($AJ$21+$AJ$22=4,5,IF($AJ$21=4,4,""))</f>
      </c>
      <c r="AH42" s="2">
        <f>#N/A</f>
      </c>
      <c r="AI42" s="2">
        <f>#N/A</f>
      </c>
      <c r="AJ42" s="2">
        <f>#N/A</f>
      </c>
    </row>
  </sheetData>
  <sheetProtection/>
  <mergeCells count="162">
    <mergeCell ref="A1:AD1"/>
    <mergeCell ref="A2:AD2"/>
    <mergeCell ref="A4:B4"/>
    <mergeCell ref="C4:D4"/>
    <mergeCell ref="F4:J4"/>
    <mergeCell ref="K4:Q4"/>
    <mergeCell ref="R4:V4"/>
    <mergeCell ref="W4:X4"/>
    <mergeCell ref="A5:C5"/>
    <mergeCell ref="E5:G5"/>
    <mergeCell ref="H5:V5"/>
    <mergeCell ref="W5:Y5"/>
    <mergeCell ref="Z5:AD5"/>
    <mergeCell ref="A6:C6"/>
    <mergeCell ref="D6:E6"/>
    <mergeCell ref="F6:H6"/>
    <mergeCell ref="I6:J6"/>
    <mergeCell ref="K6:O6"/>
    <mergeCell ref="P6:Q6"/>
    <mergeCell ref="R6:V6"/>
    <mergeCell ref="W6:X6"/>
    <mergeCell ref="Y6:AD6"/>
    <mergeCell ref="U8:AD8"/>
    <mergeCell ref="U9:V9"/>
    <mergeCell ref="W9:X9"/>
    <mergeCell ref="Y9:Z9"/>
    <mergeCell ref="AA9:AB9"/>
    <mergeCell ref="AC9:AD9"/>
    <mergeCell ref="A10:B10"/>
    <mergeCell ref="C10:G10"/>
    <mergeCell ref="H10:L10"/>
    <mergeCell ref="M10:N10"/>
    <mergeCell ref="O10:P10"/>
    <mergeCell ref="Q10:T10"/>
    <mergeCell ref="U10:V10"/>
    <mergeCell ref="W10:X10"/>
    <mergeCell ref="Y10:Z10"/>
    <mergeCell ref="AA10:AB10"/>
    <mergeCell ref="AC10:AD10"/>
    <mergeCell ref="A11:B11"/>
    <mergeCell ref="C11:G11"/>
    <mergeCell ref="H11:L11"/>
    <mergeCell ref="M11:N11"/>
    <mergeCell ref="O11:P11"/>
    <mergeCell ref="Q11:T11"/>
    <mergeCell ref="U11:V11"/>
    <mergeCell ref="W11:X11"/>
    <mergeCell ref="Y11:Z11"/>
    <mergeCell ref="AA11:AB11"/>
    <mergeCell ref="AC11:AD11"/>
    <mergeCell ref="A12:B12"/>
    <mergeCell ref="C12:G12"/>
    <mergeCell ref="H12:L12"/>
    <mergeCell ref="M12:N12"/>
    <mergeCell ref="O12:P12"/>
    <mergeCell ref="Q12:T12"/>
    <mergeCell ref="U12:V12"/>
    <mergeCell ref="W12:X12"/>
    <mergeCell ref="Y12:Z12"/>
    <mergeCell ref="AA12:AB12"/>
    <mergeCell ref="AC12:AD12"/>
    <mergeCell ref="A13:B13"/>
    <mergeCell ref="C13:G13"/>
    <mergeCell ref="H13:L13"/>
    <mergeCell ref="M13:N13"/>
    <mergeCell ref="O13:P13"/>
    <mergeCell ref="Q13:T13"/>
    <mergeCell ref="U13:V13"/>
    <mergeCell ref="W13:X13"/>
    <mergeCell ref="Y13:Z13"/>
    <mergeCell ref="AA13:AB13"/>
    <mergeCell ref="AC13:AD13"/>
    <mergeCell ref="A14:B14"/>
    <mergeCell ref="C14:G14"/>
    <mergeCell ref="H14:L14"/>
    <mergeCell ref="M14:N14"/>
    <mergeCell ref="O14:P14"/>
    <mergeCell ref="Q14:T14"/>
    <mergeCell ref="U14:V14"/>
    <mergeCell ref="W14:X14"/>
    <mergeCell ref="Y14:Z14"/>
    <mergeCell ref="AA14:AB14"/>
    <mergeCell ref="AC14:AD14"/>
    <mergeCell ref="A15:B15"/>
    <mergeCell ref="C15:G15"/>
    <mergeCell ref="H15:L15"/>
    <mergeCell ref="M15:N15"/>
    <mergeCell ref="O15:P15"/>
    <mergeCell ref="Q15:T15"/>
    <mergeCell ref="U15:V15"/>
    <mergeCell ref="W15:X15"/>
    <mergeCell ref="Y15:Z15"/>
    <mergeCell ref="AA15:AB15"/>
    <mergeCell ref="AC15:AD15"/>
    <mergeCell ref="A16:B16"/>
    <mergeCell ref="C16:G16"/>
    <mergeCell ref="H16:L16"/>
    <mergeCell ref="M16:N16"/>
    <mergeCell ref="O16:P16"/>
    <mergeCell ref="Q16:T16"/>
    <mergeCell ref="U16:V16"/>
    <mergeCell ref="W16:X16"/>
    <mergeCell ref="Y16:Z16"/>
    <mergeCell ref="AA16:AB16"/>
    <mergeCell ref="AC16:AD16"/>
    <mergeCell ref="A17:B17"/>
    <mergeCell ref="C17:G17"/>
    <mergeCell ref="H17:L17"/>
    <mergeCell ref="M17:N17"/>
    <mergeCell ref="O17:P17"/>
    <mergeCell ref="Q17:T17"/>
    <mergeCell ref="U17:V17"/>
    <mergeCell ref="W17:X17"/>
    <mergeCell ref="Y17:Z17"/>
    <mergeCell ref="AA17:AB17"/>
    <mergeCell ref="AC17:AD17"/>
    <mergeCell ref="A18:B18"/>
    <mergeCell ref="C18:G18"/>
    <mergeCell ref="H18:L18"/>
    <mergeCell ref="M18:N18"/>
    <mergeCell ref="O18:P18"/>
    <mergeCell ref="Q18:T18"/>
    <mergeCell ref="U18:V18"/>
    <mergeCell ref="W18:X18"/>
    <mergeCell ref="Y18:Z18"/>
    <mergeCell ref="AA18:AB18"/>
    <mergeCell ref="AC18:AD18"/>
    <mergeCell ref="A19:B19"/>
    <mergeCell ref="C19:G19"/>
    <mergeCell ref="H19:L19"/>
    <mergeCell ref="M19:N19"/>
    <mergeCell ref="O19:P19"/>
    <mergeCell ref="Q19:T19"/>
    <mergeCell ref="U19:V19"/>
    <mergeCell ref="W19:X19"/>
    <mergeCell ref="Y19:Z19"/>
    <mergeCell ref="AA19:AB19"/>
    <mergeCell ref="AC19:AD19"/>
    <mergeCell ref="A20:B20"/>
    <mergeCell ref="C20:G20"/>
    <mergeCell ref="H20:L20"/>
    <mergeCell ref="M20:N20"/>
    <mergeCell ref="O20:P20"/>
    <mergeCell ref="Q20:T20"/>
    <mergeCell ref="U20:V20"/>
    <mergeCell ref="W20:X20"/>
    <mergeCell ref="Y20:Z20"/>
    <mergeCell ref="AA20:AB20"/>
    <mergeCell ref="AC20:AD20"/>
    <mergeCell ref="L22:R22"/>
    <mergeCell ref="S22:W22"/>
    <mergeCell ref="X22:AB22"/>
    <mergeCell ref="Q23:R23"/>
    <mergeCell ref="S23:U23"/>
    <mergeCell ref="V23:W23"/>
    <mergeCell ref="X23:AB23"/>
    <mergeCell ref="A8:B9"/>
    <mergeCell ref="M8:N9"/>
    <mergeCell ref="O8:P9"/>
    <mergeCell ref="C8:G9"/>
    <mergeCell ref="H8:L9"/>
    <mergeCell ref="Q8:T9"/>
  </mergeCells>
  <dataValidations count="8">
    <dataValidation type="list" allowBlank="1" showInputMessage="1" showErrorMessage="1" sqref="F6 S23:S24">
      <formula1>",教諭,臨時講師,実習講師,実習教諭,学校職員"</formula1>
    </dataValidation>
    <dataValidation type="list" allowBlank="1" showInputMessage="1" showErrorMessage="1" sqref="C4:D4">
      <formula1>",青森,岩手,宮城,秋田,山形,福島"</formula1>
    </dataValidation>
    <dataValidation type="list" allowBlank="1" showInputMessage="1" showErrorMessage="1" sqref="O10:P20">
      <formula1>",AAA,AA,A,B,C,D,なし,ST"</formula1>
    </dataValidation>
    <dataValidation allowBlank="1" showInputMessage="1" showErrorMessage="1" imeMode="halfAlpha" sqref="E5:G5 R6:V6 Y6:AD6 Q10:T20"/>
    <dataValidation type="list" allowBlank="1" showInputMessage="1" showErrorMessage="1" sqref="R4">
      <formula1>",高等学校,工業高等専門学校"</formula1>
    </dataValidation>
    <dataValidation type="list" allowBlank="1" showInputMessage="1" showErrorMessage="1" sqref="Y4">
      <formula1>",全,定,通"</formula1>
    </dataValidation>
    <dataValidation type="list" allowBlank="1" showInputMessage="1" showErrorMessage="1" sqref="S22">
      <formula1>",高等学校長,工業高等専門学校長"</formula1>
    </dataValidation>
    <dataValidation type="list" allowBlank="1" showInputMessage="1" showErrorMessage="1" sqref="M10:M20">
      <formula1>",１,２,３,４"</formula1>
    </dataValidation>
  </dataValidations>
  <printOptions horizontalCentered="1" verticalCentered="1"/>
  <pageMargins left="0.71" right="0.71" top="0.55" bottom="0.3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cp:lastPrinted>2015-09-09T04:18:40Z</cp:lastPrinted>
  <dcterms:created xsi:type="dcterms:W3CDTF">2014-05-17T02:38:49Z</dcterms:created>
  <dcterms:modified xsi:type="dcterms:W3CDTF">2019-11-18T09:46:31Z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